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6980" windowHeight="7230" activeTab="2"/>
  </bookViews>
  <sheets>
    <sheet name="dzienne" sheetId="1" r:id="rId1"/>
    <sheet name="słuchacze" sheetId="2" r:id="rId2"/>
    <sheet name="zbiorówka" sheetId="3" r:id="rId3"/>
    <sheet name="placówki" sheetId="4" r:id="rId4"/>
    <sheet name="ZPSWR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</sheets>
  <definedNames/>
  <calcPr fullCalcOnLoad="1"/>
</workbook>
</file>

<file path=xl/sharedStrings.xml><?xml version="1.0" encoding="utf-8"?>
<sst xmlns="http://schemas.openxmlformats.org/spreadsheetml/2006/main" count="224" uniqueCount="83">
  <si>
    <t>ZSB Cieszyn</t>
  </si>
  <si>
    <t>ZSEG Cieszyn</t>
  </si>
  <si>
    <t>ZSO Wisła</t>
  </si>
  <si>
    <t>ZST Cieszyn</t>
  </si>
  <si>
    <t xml:space="preserve">Nazwa jednostki </t>
  </si>
  <si>
    <t>Typ szkoły</t>
  </si>
  <si>
    <t>suma końcowa</t>
  </si>
  <si>
    <t>Liceum ogólnokształcące</t>
  </si>
  <si>
    <t>Technikum</t>
  </si>
  <si>
    <t>szkoła podstawowa</t>
  </si>
  <si>
    <t>gimnazjum</t>
  </si>
  <si>
    <t>ZS Cieszyn</t>
  </si>
  <si>
    <t>ZPSWR Cieszyn</t>
  </si>
  <si>
    <t xml:space="preserve">Ośrodek Rewalidacyjno-Wychowawczy </t>
  </si>
  <si>
    <t>Nazwa placówki</t>
  </si>
  <si>
    <t>Zespół Poradni Psychologiczno Pedagogicznej w Cieszynie</t>
  </si>
  <si>
    <t>Ognisko Pracy Pozaszkolnej w Koniakowie</t>
  </si>
  <si>
    <t>Szkolne Schronisko Młodzieżowe "Granit" w Wiśle-Malince</t>
  </si>
  <si>
    <t>1.</t>
  </si>
  <si>
    <t>2.</t>
  </si>
  <si>
    <t>3.</t>
  </si>
  <si>
    <t>4.</t>
  </si>
  <si>
    <t xml:space="preserve">60 miejsc noclegowych </t>
  </si>
  <si>
    <t>Nazwa</t>
  </si>
  <si>
    <t>L.p.</t>
  </si>
  <si>
    <t>Przewidywana liczba uczniów/wychowanków</t>
  </si>
  <si>
    <t>ZSTiO Skoczów</t>
  </si>
  <si>
    <t>Ilość etatów pedagogicznych:</t>
  </si>
  <si>
    <t>Ilość etatów pedagogicznych</t>
  </si>
  <si>
    <r>
      <rPr>
        <i/>
        <sz val="10"/>
        <color indexed="8"/>
        <rFont val="Arial"/>
        <family val="2"/>
      </rPr>
      <t xml:space="preserve">w skład, którego wchodzą: 
</t>
    </r>
    <r>
      <rPr>
        <sz val="10"/>
        <color indexed="8"/>
        <rFont val="Arial"/>
        <family val="2"/>
      </rPr>
      <t xml:space="preserve">
Poradnia Psychologiczno Pedagogiczna w Cieszynie -
od 1.09.2012r. poradnia specjalistyczna*
Poradnia Psychologiczno Pedagogiczna w Skoczowie</t>
    </r>
  </si>
  <si>
    <t>ZSPT Międzyświeć</t>
  </si>
  <si>
    <t>Suma końcowa</t>
  </si>
  <si>
    <t>Ogółem</t>
  </si>
  <si>
    <t xml:space="preserve">L. oddziałów </t>
  </si>
  <si>
    <t>L. uczniów</t>
  </si>
  <si>
    <t>30 godz. - 1 etat uśr.</t>
  </si>
  <si>
    <t>kurs kwalifikacyjny</t>
  </si>
  <si>
    <t>uczniowie 4 szkół</t>
  </si>
  <si>
    <t>szkoła policealna</t>
  </si>
  <si>
    <t>liceum ogólnokształcące dla dorosłych</t>
  </si>
  <si>
    <t>szkoła specjalna przysposabiająca do pracy</t>
  </si>
  <si>
    <t>Zespół rewalidacyjno wychowawczy w DPS Strumień dla dzieci upośledzonych umysłowo w stopniu głębokim</t>
  </si>
  <si>
    <t xml:space="preserve">Wczesne wspomaganie rozwoju dziecka </t>
  </si>
  <si>
    <r>
      <t xml:space="preserve">Planowana struktura organizacyjna  szkół ponadgimnazjalnych dla młodzieży w roku szkolnym  2015/2016 </t>
    </r>
  </si>
  <si>
    <t>II LO Cieszyn</t>
  </si>
  <si>
    <t>liceum ogólnokształcące</t>
  </si>
  <si>
    <t>I LO im.A. Osuchowskiego</t>
  </si>
  <si>
    <t>technikum</t>
  </si>
  <si>
    <t>ZSGH Wisła</t>
  </si>
  <si>
    <t>Centrum Kształcenia Praktycznego i Zawodowego w Bażanowicach</t>
  </si>
  <si>
    <t>15 grup</t>
  </si>
  <si>
    <t>branżowa szkoła I stopnia</t>
  </si>
  <si>
    <t>ZS Istebna</t>
  </si>
  <si>
    <t>ZST Ustroń</t>
  </si>
  <si>
    <t>CKPiZ Bażanowice</t>
  </si>
  <si>
    <t>Branżowa szkoła I stopnia</t>
  </si>
  <si>
    <t>5 zespołów - 16 dzieci</t>
  </si>
  <si>
    <t>2018/2019</t>
  </si>
  <si>
    <t>5 zespołów - 17 dzieci</t>
  </si>
  <si>
    <t>Razem</t>
  </si>
  <si>
    <t xml:space="preserve">Planowana struktura organizacyjna  szkół dla młodzieży, dla kórych organem prowadzącym jest Powiat Cieszyński 
w roku szkolnym  2019/2020                    </t>
  </si>
  <si>
    <t>2019/2020</t>
  </si>
  <si>
    <t>2018/2019 stan na 30.09.2018r.</t>
  </si>
  <si>
    <t>2018/2019 
stan na 30.09.2018r.</t>
  </si>
  <si>
    <t xml:space="preserve">Planowana struktura organizacyjna  szkół dla dorosłych, dla kórych organem prowadzącym jest 
Powiat Cieszyński w roku szkolnym  2019/2020                    </t>
  </si>
  <si>
    <t>L.P.</t>
  </si>
  <si>
    <t>Planowana organizacja placówek oświatowych w roku szkolnym 2019/2020</t>
  </si>
  <si>
    <t>314 godz. - 15,02 etat uśr.</t>
  </si>
  <si>
    <t>81 godz. - 3,82 etat uśr.</t>
  </si>
  <si>
    <t>360 - wychowanków</t>
  </si>
  <si>
    <t>712 - uczniów</t>
  </si>
  <si>
    <t>psycholog - 15,75 
logopeda- 3,00
doradca zawodowy - 0,5
pedagog -8,1
zniżki- 0,9 
Razem 28,25</t>
  </si>
  <si>
    <r>
      <rPr>
        <b/>
        <sz val="11"/>
        <color indexed="8"/>
        <rFont val="Czcionka tekstu podstawowego"/>
        <family val="0"/>
      </rPr>
      <t xml:space="preserve">Planowana struktura organizacyjna w ZPSWR Cieszyn w roku szkolnym 2019/2020     </t>
    </r>
    <r>
      <rPr>
        <b/>
        <sz val="12"/>
        <color indexed="8"/>
        <rFont val="Czcionka tekstu podstawowego"/>
        <family val="0"/>
      </rPr>
      <t xml:space="preserve">                       </t>
    </r>
  </si>
  <si>
    <t>11 oddziałów - 33 uczniów</t>
  </si>
  <si>
    <t>60 grup - 49 dzieci</t>
  </si>
  <si>
    <t>60 grup - 60 dzieci</t>
  </si>
  <si>
    <t>10 oddziałów - 30 uczniów</t>
  </si>
  <si>
    <t>1 klasa</t>
  </si>
  <si>
    <t>2 klasa</t>
  </si>
  <si>
    <t>3 klasa</t>
  </si>
  <si>
    <t>4 klasa</t>
  </si>
  <si>
    <t xml:space="preserve"> </t>
  </si>
  <si>
    <t>Struktura organizacyjna  roku szkolnego 2018/2019 oraz planowana 2019/2020 
dla szkół dla młodzieży, dla kórych organem prowadzącym jest 
Powiat Cieszyński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</si>
</sst>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"/>
    <numFmt numFmtId="165" formatCode="0.0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Czcionka tekstu podstawowego"/>
      <family val="2"/>
    </font>
    <font>
      <i/>
      <sz val="10"/>
      <color indexed="8"/>
      <name val="Arial"/>
      <family val="2"/>
    </font>
    <font>
      <sz val="10"/>
      <color indexed="8"/>
      <name val="Czcionka tekstu podstawowego"/>
      <family val="0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20"/>
      <color indexed="8"/>
      <name val="Czcionka tekstu podstawowego"/>
      <family val="0"/>
    </font>
    <font>
      <sz val="12"/>
      <name val="Arial"/>
      <family val="2"/>
    </font>
    <font>
      <sz val="12"/>
      <color indexed="8"/>
      <name val="Czcionka tekstu podstawowego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zcionka tekstu podstawowego"/>
      <family val="0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zcionka tekstu podstawowego"/>
      <family val="2"/>
    </font>
    <font>
      <sz val="11"/>
      <color theme="1"/>
      <name val="Arial"/>
      <family val="2"/>
    </font>
    <font>
      <b/>
      <sz val="20"/>
      <color theme="1"/>
      <name val="Czcionka tekstu podstawowego"/>
      <family val="0"/>
    </font>
    <font>
      <sz val="12"/>
      <color theme="1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dashDotDot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ashDotDot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dashDotDot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dashDotDot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dashDot"/>
      <top/>
      <bottom style="thin"/>
    </border>
    <border>
      <left style="thin"/>
      <right style="dashDot"/>
      <top style="thin"/>
      <bottom style="thin"/>
    </border>
    <border>
      <left style="thin"/>
      <right style="dashDot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Dot"/>
      <top style="thin"/>
      <bottom style="medium"/>
    </border>
    <border>
      <left style="thin"/>
      <right style="dashDot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ashDot"/>
      <right style="thin"/>
      <top style="medium"/>
      <bottom style="medium"/>
    </border>
    <border>
      <left>
        <color indexed="63"/>
      </left>
      <right style="dashDot"/>
      <top style="medium"/>
      <bottom style="medium"/>
    </border>
    <border>
      <left style="dashDotDot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ashDot"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ashDot"/>
    </border>
    <border>
      <left style="thin"/>
      <right style="dashDot"/>
      <top style="thin"/>
      <bottom style="dashDot"/>
    </border>
    <border>
      <left/>
      <right style="thin"/>
      <top style="thin"/>
      <bottom style="dashDot"/>
    </border>
    <border>
      <left style="thin"/>
      <right style="medium"/>
      <top style="thin"/>
      <bottom style="dashDot"/>
    </border>
    <border>
      <left style="thin"/>
      <right>
        <color indexed="63"/>
      </right>
      <top style="thin"/>
      <bottom style="dashDot"/>
    </border>
    <border>
      <left style="thin"/>
      <right style="thin"/>
      <top style="dashDot"/>
      <bottom style="double"/>
    </border>
    <border>
      <left style="thin"/>
      <right style="dashDot"/>
      <top style="dashDot"/>
      <bottom style="double"/>
    </border>
    <border>
      <left/>
      <right style="thin"/>
      <top style="dashDot"/>
      <bottom style="double"/>
    </border>
    <border>
      <left style="thin"/>
      <right style="medium"/>
      <top style="dashDot"/>
      <bottom style="double"/>
    </border>
    <border>
      <left style="medium"/>
      <right style="thin"/>
      <top style="thin"/>
      <bottom/>
    </border>
    <border>
      <left>
        <color indexed="63"/>
      </left>
      <right style="thin"/>
      <top style="medium"/>
      <bottom style="thin"/>
    </border>
    <border>
      <left/>
      <right style="thin"/>
      <top>
        <color indexed="63"/>
      </top>
      <bottom style="medium"/>
    </border>
    <border>
      <left style="thin"/>
      <right style="dashDot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dashDot"/>
      <top style="medium"/>
      <bottom style="thin"/>
    </border>
    <border>
      <left style="thin"/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dashDotDot"/>
      <top style="medium"/>
      <bottom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ashDot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DashDotDot"/>
    </border>
    <border>
      <left style="thin"/>
      <right style="thin"/>
      <top style="thin"/>
      <bottom style="mediumDashDotDot"/>
    </border>
    <border>
      <left style="thin"/>
      <right style="dashDot"/>
      <top style="thin"/>
      <bottom style="mediumDashDotDot"/>
    </border>
    <border>
      <left/>
      <right style="thin"/>
      <top style="thin"/>
      <bottom style="mediumDashDotDot"/>
    </border>
    <border>
      <left style="thin"/>
      <right style="medium"/>
      <top style="thin"/>
      <bottom style="mediumDashDotDot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ashDot"/>
      <top style="thin"/>
      <bottom style="double"/>
    </border>
    <border>
      <left style="thin"/>
      <right style="thin"/>
      <top>
        <color indexed="63"/>
      </top>
      <bottom style="medium"/>
    </border>
    <border>
      <left style="dashDot"/>
      <right style="thin"/>
      <top style="double"/>
      <bottom style="medium"/>
    </border>
    <border>
      <left style="dashDot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0" fillId="0" borderId="0" xfId="0" applyAlignment="1">
      <alignment/>
    </xf>
    <xf numFmtId="0" fontId="54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1" xfId="51" applyFont="1" applyBorder="1" applyAlignment="1">
      <alignment horizontal="center" textRotation="90"/>
      <protection/>
    </xf>
    <xf numFmtId="0" fontId="2" fillId="0" borderId="12" xfId="51" applyFont="1" applyBorder="1" applyAlignment="1">
      <alignment horizontal="center" textRotation="90"/>
      <protection/>
    </xf>
    <xf numFmtId="0" fontId="52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3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6" xfId="0" applyFont="1" applyBorder="1" applyAlignment="1">
      <alignment horizontal="center" textRotation="90" wrapText="1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0" xfId="51" applyFont="1" applyBorder="1" applyAlignment="1">
      <alignment vertical="center"/>
      <protection/>
    </xf>
    <xf numFmtId="0" fontId="2" fillId="0" borderId="10" xfId="51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20" xfId="51" applyFont="1" applyBorder="1" applyAlignment="1">
      <alignment horizontal="center" textRotation="90"/>
      <protection/>
    </xf>
    <xf numFmtId="0" fontId="52" fillId="0" borderId="21" xfId="0" applyFont="1" applyBorder="1" applyAlignment="1">
      <alignment horizontal="center" textRotation="90" wrapText="1"/>
    </xf>
    <xf numFmtId="0" fontId="0" fillId="0" borderId="0" xfId="0" applyBorder="1" applyAlignment="1">
      <alignment/>
    </xf>
    <xf numFmtId="0" fontId="52" fillId="0" borderId="22" xfId="0" applyFont="1" applyBorder="1" applyAlignment="1">
      <alignment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/>
    </xf>
    <xf numFmtId="0" fontId="52" fillId="0" borderId="24" xfId="0" applyFont="1" applyBorder="1" applyAlignment="1">
      <alignment/>
    </xf>
    <xf numFmtId="0" fontId="52" fillId="0" borderId="26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27" xfId="0" applyFont="1" applyBorder="1" applyAlignment="1">
      <alignment horizontal="left" vertical="center" wrapText="1"/>
    </xf>
    <xf numFmtId="0" fontId="52" fillId="0" borderId="28" xfId="0" applyFont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52" fillId="0" borderId="29" xfId="0" applyFont="1" applyBorder="1" applyAlignment="1">
      <alignment horizontal="right" vertical="center"/>
    </xf>
    <xf numFmtId="0" fontId="56" fillId="0" borderId="10" xfId="0" applyFont="1" applyBorder="1" applyAlignment="1">
      <alignment horizontal="right" vertical="center"/>
    </xf>
    <xf numFmtId="0" fontId="52" fillId="0" borderId="17" xfId="0" applyFont="1" applyBorder="1" applyAlignment="1">
      <alignment horizontal="right" vertical="center"/>
    </xf>
    <xf numFmtId="0" fontId="52" fillId="0" borderId="30" xfId="0" applyFont="1" applyBorder="1" applyAlignment="1">
      <alignment horizontal="right" vertical="center"/>
    </xf>
    <xf numFmtId="0" fontId="53" fillId="0" borderId="31" xfId="0" applyFont="1" applyBorder="1" applyAlignment="1">
      <alignment horizontal="right" vertical="center"/>
    </xf>
    <xf numFmtId="0" fontId="53" fillId="0" borderId="32" xfId="0" applyFont="1" applyBorder="1" applyAlignment="1">
      <alignment horizontal="right" vertical="center"/>
    </xf>
    <xf numFmtId="0" fontId="53" fillId="0" borderId="33" xfId="0" applyFont="1" applyBorder="1" applyAlignment="1">
      <alignment horizontal="right" vertical="center"/>
    </xf>
    <xf numFmtId="0" fontId="52" fillId="0" borderId="14" xfId="0" applyFont="1" applyBorder="1" applyAlignment="1">
      <alignment horizontal="right" vertical="center"/>
    </xf>
    <xf numFmtId="0" fontId="52" fillId="0" borderId="15" xfId="0" applyFont="1" applyBorder="1" applyAlignment="1">
      <alignment horizontal="right" vertical="center"/>
    </xf>
    <xf numFmtId="0" fontId="52" fillId="0" borderId="19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 wrapText="1"/>
    </xf>
    <xf numFmtId="0" fontId="52" fillId="0" borderId="28" xfId="0" applyFont="1" applyFill="1" applyBorder="1" applyAlignment="1">
      <alignment vertical="center" wrapText="1"/>
    </xf>
    <xf numFmtId="0" fontId="2" fillId="0" borderId="15" xfId="51" applyFont="1" applyBorder="1" applyAlignment="1">
      <alignment horizontal="left" vertical="center" wrapText="1"/>
      <protection/>
    </xf>
    <xf numFmtId="0" fontId="2" fillId="0" borderId="34" xfId="51" applyFont="1" applyBorder="1" applyAlignment="1">
      <alignment horizontal="left" vertical="center"/>
      <protection/>
    </xf>
    <xf numFmtId="0" fontId="52" fillId="0" borderId="3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57" fillId="0" borderId="24" xfId="0" applyFont="1" applyBorder="1" applyAlignment="1">
      <alignment vertical="center"/>
    </xf>
    <xf numFmtId="0" fontId="52" fillId="0" borderId="28" xfId="0" applyFont="1" applyBorder="1" applyAlignment="1">
      <alignment vertical="center"/>
    </xf>
    <xf numFmtId="0" fontId="52" fillId="0" borderId="36" xfId="0" applyFont="1" applyBorder="1" applyAlignment="1">
      <alignment vertical="center"/>
    </xf>
    <xf numFmtId="0" fontId="2" fillId="0" borderId="24" xfId="51" applyFont="1" applyBorder="1" applyAlignment="1">
      <alignment vertical="center"/>
      <protection/>
    </xf>
    <xf numFmtId="1" fontId="52" fillId="0" borderId="28" xfId="0" applyNumberFormat="1" applyFont="1" applyBorder="1" applyAlignment="1">
      <alignment vertical="center"/>
    </xf>
    <xf numFmtId="1" fontId="52" fillId="0" borderId="10" xfId="0" applyNumberFormat="1" applyFont="1" applyBorder="1" applyAlignment="1">
      <alignment vertical="center"/>
    </xf>
    <xf numFmtId="0" fontId="52" fillId="0" borderId="37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47" fillId="0" borderId="17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2" fillId="0" borderId="38" xfId="0" applyFont="1" applyBorder="1" applyAlignment="1">
      <alignment vertical="center"/>
    </xf>
    <xf numFmtId="0" fontId="52" fillId="0" borderId="3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53" fillId="0" borderId="33" xfId="0" applyNumberFormat="1" applyFont="1" applyBorder="1" applyAlignment="1">
      <alignment vertical="center"/>
    </xf>
    <xf numFmtId="1" fontId="52" fillId="0" borderId="10" xfId="0" applyNumberFormat="1" applyFont="1" applyBorder="1" applyAlignment="1">
      <alignment/>
    </xf>
    <xf numFmtId="0" fontId="2" fillId="0" borderId="40" xfId="51" applyFont="1" applyBorder="1" applyAlignment="1">
      <alignment horizontal="center" textRotation="90"/>
      <protection/>
    </xf>
    <xf numFmtId="0" fontId="52" fillId="0" borderId="35" xfId="0" applyFont="1" applyBorder="1" applyAlignment="1">
      <alignment horizontal="right" vertical="center"/>
    </xf>
    <xf numFmtId="0" fontId="52" fillId="0" borderId="11" xfId="0" applyFont="1" applyBorder="1" applyAlignment="1">
      <alignment horizontal="center" textRotation="90" wrapText="1"/>
    </xf>
    <xf numFmtId="1" fontId="53" fillId="0" borderId="41" xfId="0" applyNumberFormat="1" applyFont="1" applyBorder="1" applyAlignment="1">
      <alignment vertical="center"/>
    </xf>
    <xf numFmtId="0" fontId="52" fillId="0" borderId="42" xfId="0" applyFont="1" applyBorder="1" applyAlignment="1">
      <alignment horizontal="right" vertical="center"/>
    </xf>
    <xf numFmtId="0" fontId="52" fillId="0" borderId="13" xfId="0" applyFont="1" applyBorder="1" applyAlignment="1">
      <alignment horizontal="right" vertical="center"/>
    </xf>
    <xf numFmtId="0" fontId="52" fillId="0" borderId="36" xfId="0" applyFont="1" applyBorder="1" applyAlignment="1">
      <alignment horizontal="right" vertical="center"/>
    </xf>
    <xf numFmtId="0" fontId="53" fillId="0" borderId="43" xfId="0" applyFont="1" applyBorder="1" applyAlignment="1">
      <alignment horizontal="right" vertical="center"/>
    </xf>
    <xf numFmtId="0" fontId="53" fillId="0" borderId="44" xfId="0" applyFont="1" applyBorder="1" applyAlignment="1">
      <alignment horizontal="right" vertical="center"/>
    </xf>
    <xf numFmtId="0" fontId="52" fillId="0" borderId="37" xfId="0" applyFont="1" applyBorder="1" applyAlignment="1">
      <alignment horizontal="right" vertical="center"/>
    </xf>
    <xf numFmtId="0" fontId="53" fillId="0" borderId="45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0" fontId="0" fillId="0" borderId="46" xfId="0" applyBorder="1" applyAlignment="1">
      <alignment horizontal="right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53" fillId="0" borderId="47" xfId="0" applyFont="1" applyBorder="1" applyAlignment="1">
      <alignment horizontal="right" vertical="center"/>
    </xf>
    <xf numFmtId="0" fontId="53" fillId="0" borderId="48" xfId="0" applyFont="1" applyBorder="1" applyAlignment="1">
      <alignment horizontal="right" vertical="center"/>
    </xf>
    <xf numFmtId="0" fontId="53" fillId="0" borderId="49" xfId="0" applyFont="1" applyBorder="1" applyAlignment="1">
      <alignment horizontal="right" vertical="center"/>
    </xf>
    <xf numFmtId="0" fontId="53" fillId="0" borderId="50" xfId="0" applyFont="1" applyBorder="1" applyAlignment="1">
      <alignment horizontal="right" vertical="center"/>
    </xf>
    <xf numFmtId="0" fontId="52" fillId="0" borderId="51" xfId="0" applyFont="1" applyBorder="1" applyAlignment="1">
      <alignment horizontal="right" vertical="center"/>
    </xf>
    <xf numFmtId="0" fontId="52" fillId="0" borderId="52" xfId="0" applyFont="1" applyBorder="1" applyAlignment="1">
      <alignment horizontal="right" vertical="center"/>
    </xf>
    <xf numFmtId="0" fontId="52" fillId="0" borderId="53" xfId="0" applyFont="1" applyBorder="1" applyAlignment="1">
      <alignment horizontal="right" vertical="center"/>
    </xf>
    <xf numFmtId="0" fontId="52" fillId="0" borderId="54" xfId="0" applyFont="1" applyBorder="1" applyAlignment="1">
      <alignment horizontal="right" vertical="center"/>
    </xf>
    <xf numFmtId="0" fontId="52" fillId="0" borderId="55" xfId="0" applyFont="1" applyBorder="1" applyAlignment="1">
      <alignment horizontal="right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52" fillId="0" borderId="56" xfId="0" applyFont="1" applyBorder="1" applyAlignment="1">
      <alignment horizontal="right" vertical="center"/>
    </xf>
    <xf numFmtId="0" fontId="52" fillId="0" borderId="57" xfId="0" applyFont="1" applyBorder="1" applyAlignment="1">
      <alignment horizontal="right" vertical="center"/>
    </xf>
    <xf numFmtId="0" fontId="52" fillId="0" borderId="58" xfId="0" applyFont="1" applyBorder="1" applyAlignment="1">
      <alignment horizontal="right" vertical="center"/>
    </xf>
    <xf numFmtId="0" fontId="52" fillId="0" borderId="59" xfId="0" applyFont="1" applyBorder="1" applyAlignment="1">
      <alignment horizontal="right" vertical="center"/>
    </xf>
    <xf numFmtId="0" fontId="52" fillId="0" borderId="53" xfId="0" applyFont="1" applyBorder="1" applyAlignment="1">
      <alignment vertical="center" wrapText="1"/>
    </xf>
    <xf numFmtId="0" fontId="53" fillId="0" borderId="58" xfId="0" applyFont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 wrapText="1"/>
    </xf>
    <xf numFmtId="0" fontId="2" fillId="0" borderId="19" xfId="51" applyFont="1" applyBorder="1" applyAlignment="1">
      <alignment horizontal="left" vertical="center"/>
      <protection/>
    </xf>
    <xf numFmtId="0" fontId="5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 wrapText="1"/>
    </xf>
    <xf numFmtId="0" fontId="2" fillId="0" borderId="12" xfId="51" applyFont="1" applyBorder="1" applyAlignment="1">
      <alignment vertical="center"/>
      <protection/>
    </xf>
    <xf numFmtId="0" fontId="52" fillId="0" borderId="16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40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53" fillId="0" borderId="65" xfId="0" applyFont="1" applyBorder="1" applyAlignment="1">
      <alignment horizontal="right" vertical="center"/>
    </xf>
    <xf numFmtId="0" fontId="0" fillId="0" borderId="66" xfId="0" applyBorder="1" applyAlignment="1">
      <alignment horizontal="center" vertical="center"/>
    </xf>
    <xf numFmtId="1" fontId="58" fillId="0" borderId="10" xfId="0" applyNumberFormat="1" applyFont="1" applyBorder="1" applyAlignment="1">
      <alignment/>
    </xf>
    <xf numFmtId="0" fontId="6" fillId="0" borderId="28" xfId="0" applyFont="1" applyBorder="1" applyAlignment="1">
      <alignment vertical="center"/>
    </xf>
    <xf numFmtId="0" fontId="52" fillId="0" borderId="67" xfId="0" applyFont="1" applyBorder="1" applyAlignment="1">
      <alignment vertical="center"/>
    </xf>
    <xf numFmtId="0" fontId="52" fillId="0" borderId="68" xfId="0" applyFont="1" applyBorder="1" applyAlignment="1">
      <alignment vertical="center"/>
    </xf>
    <xf numFmtId="1" fontId="53" fillId="0" borderId="69" xfId="0" applyNumberFormat="1" applyFont="1" applyBorder="1" applyAlignment="1">
      <alignment vertical="center"/>
    </xf>
    <xf numFmtId="1" fontId="53" fillId="0" borderId="44" xfId="0" applyNumberFormat="1" applyFont="1" applyBorder="1" applyAlignment="1">
      <alignment vertical="center"/>
    </xf>
    <xf numFmtId="0" fontId="2" fillId="0" borderId="61" xfId="51" applyFont="1" applyBorder="1" applyAlignment="1">
      <alignment horizontal="center" vertical="center" wrapText="1"/>
      <protection/>
    </xf>
    <xf numFmtId="0" fontId="2" fillId="0" borderId="34" xfId="51" applyFont="1" applyBorder="1" applyAlignment="1">
      <alignment horizontal="center" vertical="center" wrapText="1"/>
      <protection/>
    </xf>
    <xf numFmtId="0" fontId="2" fillId="0" borderId="28" xfId="51" applyFont="1" applyBorder="1" applyAlignment="1">
      <alignment horizontal="center" vertical="center" wrapText="1"/>
      <protection/>
    </xf>
    <xf numFmtId="0" fontId="2" fillId="0" borderId="24" xfId="51" applyFont="1" applyBorder="1" applyAlignment="1">
      <alignment horizontal="center" vertical="center" wrapText="1"/>
      <protection/>
    </xf>
    <xf numFmtId="0" fontId="2" fillId="0" borderId="28" xfId="51" applyFont="1" applyBorder="1" applyAlignment="1">
      <alignment horizontal="center" vertical="center"/>
      <protection/>
    </xf>
    <xf numFmtId="0" fontId="2" fillId="0" borderId="10" xfId="51" applyFont="1" applyBorder="1" applyAlignment="1">
      <alignment horizontal="center" vertical="center"/>
      <protection/>
    </xf>
    <xf numFmtId="0" fontId="54" fillId="0" borderId="0" xfId="0" applyFont="1" applyBorder="1" applyAlignment="1">
      <alignment horizontal="center" wrapText="1"/>
    </xf>
    <xf numFmtId="0" fontId="2" fillId="0" borderId="10" xfId="51" applyFont="1" applyBorder="1" applyAlignment="1">
      <alignment horizontal="center" vertical="center" wrapText="1"/>
      <protection/>
    </xf>
    <xf numFmtId="0" fontId="2" fillId="0" borderId="3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/>
    </xf>
    <xf numFmtId="0" fontId="2" fillId="0" borderId="61" xfId="51" applyFont="1" applyBorder="1" applyAlignment="1">
      <alignment horizontal="left" vertical="center"/>
      <protection/>
    </xf>
    <xf numFmtId="0" fontId="2" fillId="0" borderId="28" xfId="51" applyFont="1" applyBorder="1" applyAlignment="1">
      <alignment horizontal="left" vertical="center"/>
      <protection/>
    </xf>
    <xf numFmtId="0" fontId="2" fillId="0" borderId="16" xfId="51" applyFont="1" applyBorder="1" applyAlignment="1">
      <alignment horizontal="left" vertical="center"/>
      <protection/>
    </xf>
    <xf numFmtId="0" fontId="2" fillId="0" borderId="34" xfId="51" applyFont="1" applyBorder="1" applyAlignment="1">
      <alignment horizontal="center" vertical="center"/>
      <protection/>
    </xf>
    <xf numFmtId="0" fontId="2" fillId="0" borderId="24" xfId="51" applyFont="1" applyBorder="1" applyAlignment="1">
      <alignment horizontal="center" vertical="center"/>
      <protection/>
    </xf>
    <xf numFmtId="0" fontId="2" fillId="0" borderId="12" xfId="51" applyFont="1" applyBorder="1" applyAlignment="1">
      <alignment horizontal="center" vertical="center"/>
      <protection/>
    </xf>
    <xf numFmtId="0" fontId="2" fillId="0" borderId="70" xfId="51" applyFont="1" applyBorder="1" applyAlignment="1">
      <alignment horizontal="center" vertical="center" wrapText="1"/>
      <protection/>
    </xf>
    <xf numFmtId="0" fontId="2" fillId="0" borderId="67" xfId="51" applyFont="1" applyBorder="1" applyAlignment="1">
      <alignment horizontal="center" vertical="center" wrapText="1"/>
      <protection/>
    </xf>
    <xf numFmtId="0" fontId="2" fillId="0" borderId="36" xfId="5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52" fillId="0" borderId="25" xfId="0" applyFont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2" fillId="0" borderId="71" xfId="51" applyFont="1" applyBorder="1" applyAlignment="1">
      <alignment horizontal="center" vertical="center" wrapText="1"/>
      <protection/>
    </xf>
    <xf numFmtId="0" fontId="2" fillId="0" borderId="29" xfId="51" applyFont="1" applyBorder="1" applyAlignment="1">
      <alignment horizontal="center" vertical="center" wrapText="1"/>
      <protection/>
    </xf>
    <xf numFmtId="0" fontId="2" fillId="0" borderId="3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1" xfId="51" applyFont="1" applyBorder="1" applyAlignment="1">
      <alignment horizontal="center" vertical="center"/>
      <protection/>
    </xf>
    <xf numFmtId="0" fontId="2" fillId="0" borderId="16" xfId="51" applyFont="1" applyBorder="1" applyAlignment="1">
      <alignment horizontal="center" vertical="center"/>
      <protection/>
    </xf>
    <xf numFmtId="0" fontId="2" fillId="0" borderId="70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center" vertical="center"/>
      <protection/>
    </xf>
    <xf numFmtId="0" fontId="2" fillId="0" borderId="3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2" fillId="0" borderId="72" xfId="0" applyFont="1" applyBorder="1" applyAlignment="1">
      <alignment horizontal="center" vertical="center" wrapText="1"/>
    </xf>
    <xf numFmtId="0" fontId="52" fillId="0" borderId="73" xfId="0" applyFont="1" applyBorder="1" applyAlignment="1">
      <alignment horizontal="center" vertical="center" wrapText="1"/>
    </xf>
    <xf numFmtId="0" fontId="52" fillId="0" borderId="74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75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/>
    </xf>
    <xf numFmtId="0" fontId="47" fillId="0" borderId="0" xfId="0" applyFont="1" applyBorder="1" applyAlignment="1">
      <alignment horizontal="center" vertical="center"/>
    </xf>
    <xf numFmtId="0" fontId="52" fillId="0" borderId="76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77" xfId="0" applyFont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/>
    </xf>
    <xf numFmtId="0" fontId="52" fillId="0" borderId="78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wrapText="1"/>
    </xf>
    <xf numFmtId="0" fontId="52" fillId="0" borderId="24" xfId="0" applyFont="1" applyBorder="1" applyAlignment="1">
      <alignment horizontal="left" wrapText="1"/>
    </xf>
    <xf numFmtId="0" fontId="2" fillId="0" borderId="79" xfId="0" applyFont="1" applyBorder="1" applyAlignment="1">
      <alignment horizontal="center" vertical="center" textRotation="90" wrapText="1"/>
    </xf>
    <xf numFmtId="0" fontId="2" fillId="0" borderId="80" xfId="0" applyFont="1" applyBorder="1" applyAlignment="1">
      <alignment horizontal="center" vertical="center" textRotation="90" wrapText="1"/>
    </xf>
    <xf numFmtId="0" fontId="2" fillId="0" borderId="81" xfId="0" applyFont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7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7" fillId="0" borderId="24" xfId="0" applyFont="1" applyBorder="1" applyAlignment="1">
      <alignment horizontal="left" vertical="center"/>
    </xf>
    <xf numFmtId="0" fontId="52" fillId="0" borderId="70" xfId="0" applyFont="1" applyBorder="1" applyAlignment="1">
      <alignment horizontal="center" vertical="center" wrapText="1"/>
    </xf>
    <xf numFmtId="0" fontId="52" fillId="0" borderId="67" xfId="0" applyFont="1" applyBorder="1" applyAlignment="1">
      <alignment horizontal="center" vertical="center" wrapText="1"/>
    </xf>
    <xf numFmtId="0" fontId="2" fillId="0" borderId="14" xfId="51" applyFont="1" applyBorder="1" applyAlignment="1">
      <alignment horizontal="center" vertical="center" wrapText="1"/>
      <protection/>
    </xf>
    <xf numFmtId="0" fontId="2" fillId="0" borderId="19" xfId="51" applyFont="1" applyBorder="1" applyAlignment="1">
      <alignment horizontal="center" vertical="center" wrapText="1"/>
      <protection/>
    </xf>
    <xf numFmtId="0" fontId="57" fillId="0" borderId="15" xfId="0" applyFont="1" applyBorder="1" applyAlignment="1">
      <alignment horizontal="left" vertical="center"/>
    </xf>
    <xf numFmtId="0" fontId="57" fillId="0" borderId="19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2" fillId="0" borderId="82" xfId="0" applyFont="1" applyBorder="1" applyAlignment="1">
      <alignment horizontal="center" vertical="center" wrapText="1"/>
    </xf>
    <xf numFmtId="0" fontId="52" fillId="0" borderId="83" xfId="0" applyFont="1" applyBorder="1" applyAlignment="1">
      <alignment horizontal="center" vertical="center" wrapText="1"/>
    </xf>
    <xf numFmtId="0" fontId="52" fillId="0" borderId="84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27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57" fillId="0" borderId="85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/>
    </xf>
    <xf numFmtId="0" fontId="60" fillId="0" borderId="70" xfId="0" applyFont="1" applyBorder="1" applyAlignment="1">
      <alignment horizontal="center" vertical="center"/>
    </xf>
    <xf numFmtId="0" fontId="60" fillId="0" borderId="67" xfId="0" applyFont="1" applyBorder="1" applyAlignment="1">
      <alignment horizontal="center" vertical="center"/>
    </xf>
    <xf numFmtId="0" fontId="31" fillId="0" borderId="28" xfId="51" applyFont="1" applyBorder="1" applyAlignment="1">
      <alignment horizontal="center" vertical="center" wrapText="1"/>
      <protection/>
    </xf>
    <xf numFmtId="0" fontId="31" fillId="0" borderId="10" xfId="51" applyFont="1" applyBorder="1" applyAlignment="1">
      <alignment horizontal="center" vertical="center" wrapText="1"/>
      <protection/>
    </xf>
    <xf numFmtId="0" fontId="31" fillId="0" borderId="36" xfId="51" applyFont="1" applyBorder="1" applyAlignment="1">
      <alignment horizontal="center" vertical="center" wrapText="1"/>
      <protection/>
    </xf>
    <xf numFmtId="0" fontId="31" fillId="0" borderId="24" xfId="51" applyFont="1" applyBorder="1" applyAlignment="1">
      <alignment horizontal="center" vertical="center" wrapText="1"/>
      <protection/>
    </xf>
    <xf numFmtId="0" fontId="61" fillId="0" borderId="86" xfId="0" applyFont="1" applyBorder="1" applyAlignment="1">
      <alignment horizontal="center" textRotation="90" wrapText="1"/>
    </xf>
    <xf numFmtId="0" fontId="31" fillId="0" borderId="87" xfId="51" applyFont="1" applyBorder="1" applyAlignment="1">
      <alignment horizontal="center" textRotation="90"/>
      <protection/>
    </xf>
    <xf numFmtId="0" fontId="61" fillId="0" borderId="87" xfId="0" applyFont="1" applyBorder="1" applyAlignment="1">
      <alignment horizontal="center" textRotation="90" wrapText="1"/>
    </xf>
    <xf numFmtId="0" fontId="31" fillId="0" borderId="88" xfId="51" applyFont="1" applyBorder="1" applyAlignment="1">
      <alignment horizontal="center" textRotation="90"/>
      <protection/>
    </xf>
    <xf numFmtId="0" fontId="61" fillId="0" borderId="89" xfId="0" applyFont="1" applyBorder="1" applyAlignment="1">
      <alignment horizontal="center" textRotation="90" wrapText="1"/>
    </xf>
    <xf numFmtId="0" fontId="31" fillId="0" borderId="90" xfId="51" applyFont="1" applyBorder="1" applyAlignment="1">
      <alignment horizontal="center" textRotation="90"/>
      <protection/>
    </xf>
    <xf numFmtId="0" fontId="61" fillId="0" borderId="78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right" vertical="center"/>
    </xf>
    <xf numFmtId="0" fontId="61" fillId="0" borderId="15" xfId="0" applyFont="1" applyBorder="1" applyAlignment="1">
      <alignment horizontal="right" vertical="center"/>
    </xf>
    <xf numFmtId="0" fontId="61" fillId="0" borderId="35" xfId="0" applyFont="1" applyBorder="1" applyAlignment="1">
      <alignment horizontal="right" vertical="center"/>
    </xf>
    <xf numFmtId="0" fontId="61" fillId="0" borderId="19" xfId="0" applyFont="1" applyBorder="1" applyAlignment="1">
      <alignment horizontal="right" vertical="center"/>
    </xf>
    <xf numFmtId="0" fontId="61" fillId="0" borderId="25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0" fontId="61" fillId="0" borderId="28" xfId="0" applyFont="1" applyBorder="1" applyAlignment="1">
      <alignment horizontal="right" vertical="center"/>
    </xf>
    <xf numFmtId="0" fontId="61" fillId="0" borderId="10" xfId="0" applyFont="1" applyBorder="1" applyAlignment="1">
      <alignment horizontal="right" vertical="center"/>
    </xf>
    <xf numFmtId="0" fontId="61" fillId="0" borderId="36" xfId="0" applyFont="1" applyBorder="1" applyAlignment="1">
      <alignment horizontal="right" vertical="center"/>
    </xf>
    <xf numFmtId="0" fontId="61" fillId="0" borderId="24" xfId="0" applyFont="1" applyBorder="1" applyAlignment="1">
      <alignment horizontal="right" vertical="center"/>
    </xf>
    <xf numFmtId="0" fontId="61" fillId="0" borderId="91" xfId="0" applyFont="1" applyBorder="1" applyAlignment="1">
      <alignment horizontal="left" vertical="center" wrapText="1"/>
    </xf>
    <xf numFmtId="0" fontId="61" fillId="0" borderId="92" xfId="0" applyFont="1" applyBorder="1" applyAlignment="1">
      <alignment horizontal="left" vertical="center" wrapText="1"/>
    </xf>
    <xf numFmtId="0" fontId="61" fillId="0" borderId="93" xfId="0" applyFont="1" applyBorder="1" applyAlignment="1">
      <alignment horizontal="right" vertical="center"/>
    </xf>
    <xf numFmtId="0" fontId="61" fillId="0" borderId="94" xfId="0" applyFont="1" applyBorder="1" applyAlignment="1">
      <alignment horizontal="right" vertical="center"/>
    </xf>
    <xf numFmtId="0" fontId="61" fillId="0" borderId="95" xfId="0" applyFont="1" applyBorder="1" applyAlignment="1">
      <alignment horizontal="right" vertical="center"/>
    </xf>
    <xf numFmtId="0" fontId="61" fillId="0" borderId="92" xfId="0" applyFont="1" applyBorder="1" applyAlignment="1">
      <alignment horizontal="right" vertical="center"/>
    </xf>
    <xf numFmtId="0" fontId="62" fillId="0" borderId="81" xfId="0" applyFont="1" applyBorder="1" applyAlignment="1">
      <alignment horizontal="left" vertical="center"/>
    </xf>
    <xf numFmtId="0" fontId="62" fillId="0" borderId="64" xfId="0" applyFont="1" applyBorder="1" applyAlignment="1">
      <alignment horizontal="left" vertical="center"/>
    </xf>
    <xf numFmtId="0" fontId="62" fillId="0" borderId="62" xfId="0" applyFont="1" applyBorder="1" applyAlignment="1">
      <alignment horizontal="right" vertical="center"/>
    </xf>
    <xf numFmtId="0" fontId="62" fillId="0" borderId="96" xfId="0" applyFont="1" applyBorder="1" applyAlignment="1">
      <alignment horizontal="right" vertical="center"/>
    </xf>
    <xf numFmtId="0" fontId="62" fillId="0" borderId="63" xfId="0" applyFont="1" applyBorder="1" applyAlignment="1">
      <alignment horizontal="right" vertical="center"/>
    </xf>
    <xf numFmtId="0" fontId="62" fillId="0" borderId="97" xfId="0" applyFont="1" applyBorder="1" applyAlignment="1">
      <alignment horizontal="right" vertical="center"/>
    </xf>
    <xf numFmtId="0" fontId="62" fillId="0" borderId="64" xfId="0" applyFont="1" applyBorder="1" applyAlignment="1">
      <alignment horizontal="right" vertical="center"/>
    </xf>
    <xf numFmtId="0" fontId="35" fillId="0" borderId="22" xfId="51" applyFont="1" applyBorder="1" applyAlignment="1">
      <alignment horizontal="center" vertical="center"/>
      <protection/>
    </xf>
    <xf numFmtId="0" fontId="35" fillId="0" borderId="34" xfId="51" applyFont="1" applyBorder="1" applyAlignment="1">
      <alignment horizontal="center" vertical="center"/>
      <protection/>
    </xf>
    <xf numFmtId="0" fontId="35" fillId="0" borderId="25" xfId="51" applyFont="1" applyBorder="1" applyAlignment="1">
      <alignment horizontal="center" vertical="center"/>
      <protection/>
    </xf>
    <xf numFmtId="0" fontId="35" fillId="0" borderId="24" xfId="51" applyFont="1" applyBorder="1" applyAlignment="1">
      <alignment horizontal="center" vertical="center"/>
      <protection/>
    </xf>
    <xf numFmtId="0" fontId="35" fillId="0" borderId="86" xfId="51" applyFont="1" applyBorder="1" applyAlignment="1">
      <alignment horizontal="center" vertical="center"/>
      <protection/>
    </xf>
    <xf numFmtId="0" fontId="35" fillId="0" borderId="90" xfId="51" applyFont="1" applyBorder="1" applyAlignment="1">
      <alignment horizontal="center" vertical="center"/>
      <protection/>
    </xf>
    <xf numFmtId="0" fontId="31" fillId="0" borderId="98" xfId="51" applyFont="1" applyBorder="1" applyAlignment="1">
      <alignment horizontal="center" vertical="center" wrapText="1"/>
      <protection/>
    </xf>
    <xf numFmtId="0" fontId="31" fillId="0" borderId="99" xfId="51" applyFont="1" applyBorder="1" applyAlignment="1">
      <alignment horizontal="center" vertical="center" wrapText="1"/>
      <protection/>
    </xf>
    <xf numFmtId="0" fontId="31" fillId="0" borderId="100" xfId="5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2">
      <selection activeCell="C34" sqref="C34"/>
    </sheetView>
  </sheetViews>
  <sheetFormatPr defaultColWidth="8.796875" defaultRowHeight="14.25"/>
  <cols>
    <col min="1" max="1" width="3.8984375" style="0" customWidth="1"/>
    <col min="2" max="2" width="12.09765625" style="86" customWidth="1"/>
    <col min="3" max="3" width="20.59765625" style="0" customWidth="1"/>
    <col min="4" max="4" width="3.5" style="0" customWidth="1"/>
    <col min="5" max="5" width="5" style="0" customWidth="1"/>
    <col min="6" max="6" width="4.3984375" style="0" customWidth="1"/>
    <col min="7" max="7" width="5" style="0" customWidth="1"/>
    <col min="8" max="8" width="4.3984375" style="0" customWidth="1"/>
    <col min="9" max="9" width="4.8984375" style="0" customWidth="1"/>
    <col min="10" max="10" width="4.5" style="0" customWidth="1"/>
    <col min="11" max="12" width="4.3984375" style="0" customWidth="1"/>
    <col min="13" max="13" width="5.09765625" style="0" customWidth="1"/>
    <col min="14" max="14" width="4.3984375" style="0" customWidth="1"/>
    <col min="15" max="15" width="4.8984375" style="0" customWidth="1"/>
    <col min="16" max="16" width="4.3984375" style="0" customWidth="1"/>
    <col min="17" max="17" width="5.3984375" style="0" customWidth="1"/>
    <col min="18" max="18" width="4.59765625" style="0" customWidth="1"/>
    <col min="19" max="19" width="4.8984375" style="0" customWidth="1"/>
    <col min="20" max="22" width="4.3984375" style="0" customWidth="1"/>
    <col min="23" max="23" width="5.19921875" style="0" customWidth="1"/>
  </cols>
  <sheetData>
    <row r="1" spans="2:24" ht="24.75" customHeight="1" hidden="1" thickBot="1">
      <c r="B1" s="161" t="s">
        <v>43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4"/>
    </row>
    <row r="2" spans="2:24" ht="48" customHeight="1" thickBot="1">
      <c r="B2" s="157" t="s">
        <v>60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4"/>
    </row>
    <row r="3" spans="1:23" ht="18" customHeight="1">
      <c r="A3" s="179" t="s">
        <v>65</v>
      </c>
      <c r="B3" s="162" t="s">
        <v>4</v>
      </c>
      <c r="C3" s="165" t="s">
        <v>5</v>
      </c>
      <c r="D3" s="151" t="s">
        <v>62</v>
      </c>
      <c r="E3" s="168"/>
      <c r="F3" s="168"/>
      <c r="G3" s="168"/>
      <c r="H3" s="168"/>
      <c r="I3" s="168"/>
      <c r="J3" s="168"/>
      <c r="K3" s="169"/>
      <c r="L3" s="151" t="s">
        <v>32</v>
      </c>
      <c r="M3" s="169"/>
      <c r="N3" s="151" t="s">
        <v>61</v>
      </c>
      <c r="O3" s="168"/>
      <c r="P3" s="168"/>
      <c r="Q3" s="168"/>
      <c r="R3" s="168"/>
      <c r="S3" s="168"/>
      <c r="T3" s="168"/>
      <c r="U3" s="169"/>
      <c r="V3" s="151" t="s">
        <v>32</v>
      </c>
      <c r="W3" s="152"/>
    </row>
    <row r="4" spans="1:23" ht="14.25">
      <c r="A4" s="175"/>
      <c r="B4" s="163"/>
      <c r="C4" s="166"/>
      <c r="D4" s="155">
        <v>1</v>
      </c>
      <c r="E4" s="156"/>
      <c r="F4" s="156">
        <v>2</v>
      </c>
      <c r="G4" s="156"/>
      <c r="H4" s="158">
        <v>3</v>
      </c>
      <c r="I4" s="158"/>
      <c r="J4" s="171">
        <v>4</v>
      </c>
      <c r="K4" s="172"/>
      <c r="L4" s="153"/>
      <c r="M4" s="170"/>
      <c r="N4" s="155">
        <v>1</v>
      </c>
      <c r="O4" s="156"/>
      <c r="P4" s="156">
        <v>2</v>
      </c>
      <c r="Q4" s="156"/>
      <c r="R4" s="158">
        <v>3</v>
      </c>
      <c r="S4" s="158"/>
      <c r="T4" s="171">
        <v>4</v>
      </c>
      <c r="U4" s="172"/>
      <c r="V4" s="153"/>
      <c r="W4" s="154"/>
    </row>
    <row r="5" spans="1:23" ht="63" customHeight="1" thickBot="1">
      <c r="A5" s="175"/>
      <c r="B5" s="164"/>
      <c r="C5" s="167"/>
      <c r="D5" s="27" t="s">
        <v>33</v>
      </c>
      <c r="E5" s="6" t="s">
        <v>34</v>
      </c>
      <c r="F5" s="14" t="s">
        <v>33</v>
      </c>
      <c r="G5" s="6" t="s">
        <v>34</v>
      </c>
      <c r="H5" s="14" t="s">
        <v>33</v>
      </c>
      <c r="I5" s="6" t="s">
        <v>34</v>
      </c>
      <c r="J5" s="14" t="s">
        <v>33</v>
      </c>
      <c r="K5" s="26" t="s">
        <v>34</v>
      </c>
      <c r="L5" s="27" t="s">
        <v>33</v>
      </c>
      <c r="M5" s="26" t="s">
        <v>34</v>
      </c>
      <c r="N5" s="27" t="s">
        <v>33</v>
      </c>
      <c r="O5" s="6" t="s">
        <v>34</v>
      </c>
      <c r="P5" s="14" t="s">
        <v>33</v>
      </c>
      <c r="Q5" s="6" t="s">
        <v>34</v>
      </c>
      <c r="R5" s="14" t="s">
        <v>33</v>
      </c>
      <c r="S5" s="6" t="s">
        <v>34</v>
      </c>
      <c r="T5" s="14" t="s">
        <v>33</v>
      </c>
      <c r="U5" s="89" t="s">
        <v>34</v>
      </c>
      <c r="V5" s="14" t="s">
        <v>33</v>
      </c>
      <c r="W5" s="7" t="s">
        <v>34</v>
      </c>
    </row>
    <row r="6" spans="1:23" ht="14.25">
      <c r="A6" s="130">
        <v>1</v>
      </c>
      <c r="B6" s="128" t="s">
        <v>44</v>
      </c>
      <c r="C6" s="57" t="s">
        <v>45</v>
      </c>
      <c r="D6" s="11">
        <v>6</v>
      </c>
      <c r="E6" s="12">
        <v>181</v>
      </c>
      <c r="F6" s="11">
        <v>6</v>
      </c>
      <c r="G6" s="12">
        <v>181</v>
      </c>
      <c r="H6" s="12">
        <v>8</v>
      </c>
      <c r="I6" s="12">
        <v>209</v>
      </c>
      <c r="J6" s="12"/>
      <c r="K6" s="58"/>
      <c r="L6" s="59">
        <f>D6+F6+H6+J6</f>
        <v>20</v>
      </c>
      <c r="M6" s="60">
        <f>E6+G6+I6+K6</f>
        <v>571</v>
      </c>
      <c r="N6" s="11">
        <v>12</v>
      </c>
      <c r="O6" s="12">
        <v>360</v>
      </c>
      <c r="P6" s="11">
        <v>6</v>
      </c>
      <c r="Q6" s="12">
        <v>181</v>
      </c>
      <c r="R6" s="11">
        <v>6</v>
      </c>
      <c r="S6" s="12">
        <v>181</v>
      </c>
      <c r="T6" s="12"/>
      <c r="U6" s="147"/>
      <c r="V6" s="59">
        <f>N6+P6+R6+T6</f>
        <v>24</v>
      </c>
      <c r="W6" s="61">
        <f>O6+Q6+S6+U6</f>
        <v>722</v>
      </c>
    </row>
    <row r="7" spans="1:23" ht="27.75" customHeight="1">
      <c r="A7" s="130">
        <v>2</v>
      </c>
      <c r="B7" s="129" t="s">
        <v>46</v>
      </c>
      <c r="C7" s="62" t="s">
        <v>45</v>
      </c>
      <c r="D7" s="63">
        <v>7</v>
      </c>
      <c r="E7" s="64">
        <v>192</v>
      </c>
      <c r="F7" s="63">
        <v>5</v>
      </c>
      <c r="G7" s="64">
        <v>138</v>
      </c>
      <c r="H7" s="64">
        <v>6</v>
      </c>
      <c r="I7" s="64">
        <v>150</v>
      </c>
      <c r="J7" s="64"/>
      <c r="K7" s="65"/>
      <c r="L7" s="59">
        <f>D7+F7+H7+J7</f>
        <v>18</v>
      </c>
      <c r="M7" s="60">
        <f>E7+G7+I7+K7</f>
        <v>480</v>
      </c>
      <c r="N7" s="63">
        <v>12</v>
      </c>
      <c r="O7" s="64">
        <v>360</v>
      </c>
      <c r="P7" s="63">
        <v>7</v>
      </c>
      <c r="Q7" s="64">
        <v>192</v>
      </c>
      <c r="R7" s="63">
        <v>5</v>
      </c>
      <c r="S7" s="64">
        <v>138</v>
      </c>
      <c r="T7" s="64"/>
      <c r="U7" s="65"/>
      <c r="V7" s="59">
        <f aca="true" t="shared" si="0" ref="V7:V26">N7+P7+R7+T7</f>
        <v>24</v>
      </c>
      <c r="W7" s="61">
        <f aca="true" t="shared" si="1" ref="W7:W26">O7+Q7+S7+U7</f>
        <v>690</v>
      </c>
    </row>
    <row r="8" spans="1:23" ht="14.25" customHeight="1">
      <c r="A8" s="175">
        <v>3</v>
      </c>
      <c r="B8" s="174" t="s">
        <v>11</v>
      </c>
      <c r="C8" s="69" t="s">
        <v>45</v>
      </c>
      <c r="D8" s="67">
        <v>2</v>
      </c>
      <c r="E8" s="13">
        <v>60</v>
      </c>
      <c r="F8" s="67">
        <v>3</v>
      </c>
      <c r="G8" s="13">
        <v>81</v>
      </c>
      <c r="H8" s="13">
        <v>3</v>
      </c>
      <c r="I8" s="13">
        <v>64</v>
      </c>
      <c r="J8" s="13"/>
      <c r="K8" s="68"/>
      <c r="L8" s="59">
        <f aca="true" t="shared" si="2" ref="L8:M13">D8+F8+H8+J8</f>
        <v>8</v>
      </c>
      <c r="M8" s="60">
        <f t="shared" si="2"/>
        <v>205</v>
      </c>
      <c r="N8" s="67">
        <v>6</v>
      </c>
      <c r="O8" s="13">
        <v>180</v>
      </c>
      <c r="P8" s="67">
        <v>2</v>
      </c>
      <c r="Q8" s="13">
        <v>60</v>
      </c>
      <c r="R8" s="67">
        <v>3</v>
      </c>
      <c r="S8" s="13">
        <v>81</v>
      </c>
      <c r="T8" s="13"/>
      <c r="U8" s="68"/>
      <c r="V8" s="59">
        <f t="shared" si="0"/>
        <v>11</v>
      </c>
      <c r="W8" s="61">
        <f t="shared" si="1"/>
        <v>321</v>
      </c>
    </row>
    <row r="9" spans="1:23" ht="14.25" customHeight="1">
      <c r="A9" s="175"/>
      <c r="B9" s="174"/>
      <c r="C9" s="69" t="s">
        <v>47</v>
      </c>
      <c r="D9" s="67">
        <v>3</v>
      </c>
      <c r="E9" s="13">
        <v>91</v>
      </c>
      <c r="F9" s="67">
        <v>3</v>
      </c>
      <c r="G9" s="13">
        <v>89</v>
      </c>
      <c r="H9" s="13">
        <v>3</v>
      </c>
      <c r="I9" s="13">
        <v>79</v>
      </c>
      <c r="J9" s="13">
        <v>3</v>
      </c>
      <c r="K9" s="68">
        <v>80</v>
      </c>
      <c r="L9" s="59">
        <f t="shared" si="2"/>
        <v>12</v>
      </c>
      <c r="M9" s="60">
        <f t="shared" si="2"/>
        <v>339</v>
      </c>
      <c r="N9" s="67">
        <v>4</v>
      </c>
      <c r="O9" s="13">
        <v>120</v>
      </c>
      <c r="P9" s="67">
        <v>3</v>
      </c>
      <c r="Q9" s="13">
        <v>91</v>
      </c>
      <c r="R9" s="67">
        <v>3</v>
      </c>
      <c r="S9" s="13">
        <v>89</v>
      </c>
      <c r="T9" s="13">
        <v>3</v>
      </c>
      <c r="U9" s="68">
        <v>79</v>
      </c>
      <c r="V9" s="59">
        <f t="shared" si="0"/>
        <v>13</v>
      </c>
      <c r="W9" s="61">
        <f t="shared" si="1"/>
        <v>379</v>
      </c>
    </row>
    <row r="10" spans="1:23" ht="14.25" customHeight="1">
      <c r="A10" s="175">
        <v>4</v>
      </c>
      <c r="B10" s="159" t="s">
        <v>1</v>
      </c>
      <c r="C10" s="69" t="s">
        <v>47</v>
      </c>
      <c r="D10" s="67">
        <v>7</v>
      </c>
      <c r="E10" s="13">
        <v>228</v>
      </c>
      <c r="F10" s="67">
        <v>6</v>
      </c>
      <c r="G10" s="13">
        <v>157</v>
      </c>
      <c r="H10" s="13">
        <v>7</v>
      </c>
      <c r="I10" s="13">
        <v>186</v>
      </c>
      <c r="J10" s="13">
        <v>7</v>
      </c>
      <c r="K10" s="68">
        <v>161</v>
      </c>
      <c r="L10" s="59">
        <f t="shared" si="2"/>
        <v>27</v>
      </c>
      <c r="M10" s="60">
        <f t="shared" si="2"/>
        <v>732</v>
      </c>
      <c r="N10" s="67">
        <v>12</v>
      </c>
      <c r="O10" s="13">
        <v>360</v>
      </c>
      <c r="P10" s="67">
        <v>7</v>
      </c>
      <c r="Q10" s="13">
        <v>228</v>
      </c>
      <c r="R10" s="67">
        <v>6</v>
      </c>
      <c r="S10" s="13">
        <v>157</v>
      </c>
      <c r="T10" s="13">
        <v>7</v>
      </c>
      <c r="U10" s="68">
        <v>186</v>
      </c>
      <c r="V10" s="59">
        <f t="shared" si="0"/>
        <v>32</v>
      </c>
      <c r="W10" s="61">
        <f t="shared" si="1"/>
        <v>931</v>
      </c>
    </row>
    <row r="11" spans="1:23" ht="14.25" customHeight="1">
      <c r="A11" s="175"/>
      <c r="B11" s="160"/>
      <c r="C11" s="69" t="s">
        <v>51</v>
      </c>
      <c r="D11" s="67">
        <v>2</v>
      </c>
      <c r="E11" s="13">
        <v>53</v>
      </c>
      <c r="F11" s="67">
        <v>1</v>
      </c>
      <c r="G11" s="13">
        <v>30</v>
      </c>
      <c r="H11" s="13">
        <v>2</v>
      </c>
      <c r="I11" s="13">
        <v>49</v>
      </c>
      <c r="J11" s="13"/>
      <c r="K11" s="68"/>
      <c r="L11" s="59">
        <f t="shared" si="2"/>
        <v>5</v>
      </c>
      <c r="M11" s="60">
        <f t="shared" si="2"/>
        <v>132</v>
      </c>
      <c r="N11" s="67">
        <v>2</v>
      </c>
      <c r="O11" s="13">
        <v>60</v>
      </c>
      <c r="P11" s="67">
        <v>2</v>
      </c>
      <c r="Q11" s="13">
        <v>53</v>
      </c>
      <c r="R11" s="67">
        <v>1</v>
      </c>
      <c r="S11" s="13">
        <v>30</v>
      </c>
      <c r="T11" s="13"/>
      <c r="U11" s="68"/>
      <c r="V11" s="59">
        <f t="shared" si="0"/>
        <v>5</v>
      </c>
      <c r="W11" s="61">
        <f t="shared" si="1"/>
        <v>143</v>
      </c>
    </row>
    <row r="12" spans="1:23" ht="14.25" customHeight="1">
      <c r="A12" s="175">
        <v>5</v>
      </c>
      <c r="B12" s="159" t="s">
        <v>0</v>
      </c>
      <c r="C12" s="69" t="s">
        <v>47</v>
      </c>
      <c r="D12" s="67">
        <v>2</v>
      </c>
      <c r="E12" s="13">
        <v>56</v>
      </c>
      <c r="F12" s="67">
        <v>2</v>
      </c>
      <c r="G12" s="13">
        <v>52</v>
      </c>
      <c r="H12" s="13">
        <v>2</v>
      </c>
      <c r="I12" s="13">
        <v>44</v>
      </c>
      <c r="J12" s="13">
        <v>2</v>
      </c>
      <c r="K12" s="68">
        <v>47</v>
      </c>
      <c r="L12" s="59">
        <f t="shared" si="2"/>
        <v>8</v>
      </c>
      <c r="M12" s="60">
        <f t="shared" si="2"/>
        <v>199</v>
      </c>
      <c r="N12" s="67">
        <v>4</v>
      </c>
      <c r="O12" s="13">
        <v>120</v>
      </c>
      <c r="P12" s="67">
        <v>2</v>
      </c>
      <c r="Q12" s="13">
        <v>56</v>
      </c>
      <c r="R12" s="67">
        <v>2</v>
      </c>
      <c r="S12" s="13">
        <v>52</v>
      </c>
      <c r="T12" s="13">
        <v>2</v>
      </c>
      <c r="U12" s="68">
        <v>44</v>
      </c>
      <c r="V12" s="59">
        <f t="shared" si="0"/>
        <v>10</v>
      </c>
      <c r="W12" s="61">
        <f t="shared" si="1"/>
        <v>272</v>
      </c>
    </row>
    <row r="13" spans="1:23" ht="14.25" customHeight="1">
      <c r="A13" s="175"/>
      <c r="B13" s="160"/>
      <c r="C13" s="69" t="s">
        <v>51</v>
      </c>
      <c r="D13" s="67">
        <v>1</v>
      </c>
      <c r="E13" s="13">
        <v>26</v>
      </c>
      <c r="F13" s="67">
        <v>1</v>
      </c>
      <c r="G13" s="13">
        <v>36</v>
      </c>
      <c r="H13" s="13">
        <v>1</v>
      </c>
      <c r="I13" s="13">
        <v>21</v>
      </c>
      <c r="J13" s="13"/>
      <c r="K13" s="68"/>
      <c r="L13" s="59">
        <f t="shared" si="2"/>
        <v>3</v>
      </c>
      <c r="M13" s="60">
        <f t="shared" si="2"/>
        <v>83</v>
      </c>
      <c r="N13" s="67">
        <v>4</v>
      </c>
      <c r="O13" s="13">
        <v>120</v>
      </c>
      <c r="P13" s="67">
        <v>1</v>
      </c>
      <c r="Q13" s="13">
        <v>26</v>
      </c>
      <c r="R13" s="67">
        <v>1</v>
      </c>
      <c r="S13" s="13">
        <v>36</v>
      </c>
      <c r="T13" s="13"/>
      <c r="U13" s="68"/>
      <c r="V13" s="59">
        <f t="shared" si="0"/>
        <v>6</v>
      </c>
      <c r="W13" s="61">
        <f t="shared" si="1"/>
        <v>182</v>
      </c>
    </row>
    <row r="14" spans="1:23" ht="14.25">
      <c r="A14" s="175">
        <v>6</v>
      </c>
      <c r="B14" s="159" t="s">
        <v>3</v>
      </c>
      <c r="C14" s="69" t="s">
        <v>47</v>
      </c>
      <c r="D14" s="70">
        <v>3</v>
      </c>
      <c r="E14" s="13">
        <v>82</v>
      </c>
      <c r="F14" s="70">
        <v>3</v>
      </c>
      <c r="G14" s="13">
        <v>74</v>
      </c>
      <c r="H14" s="71">
        <v>3</v>
      </c>
      <c r="I14" s="13">
        <v>71</v>
      </c>
      <c r="J14" s="71">
        <v>2</v>
      </c>
      <c r="K14" s="13">
        <v>62</v>
      </c>
      <c r="L14" s="59">
        <f>D14+F14+H14+J14</f>
        <v>11</v>
      </c>
      <c r="M14" s="60">
        <f>E14+G14+I14+K14</f>
        <v>289</v>
      </c>
      <c r="N14" s="70">
        <v>4</v>
      </c>
      <c r="O14" s="13">
        <v>120</v>
      </c>
      <c r="P14" s="70">
        <v>3</v>
      </c>
      <c r="Q14" s="13">
        <v>82</v>
      </c>
      <c r="R14" s="70">
        <v>3</v>
      </c>
      <c r="S14" s="13">
        <v>74</v>
      </c>
      <c r="T14" s="71">
        <v>3</v>
      </c>
      <c r="U14" s="68">
        <v>71</v>
      </c>
      <c r="V14" s="59">
        <f t="shared" si="0"/>
        <v>13</v>
      </c>
      <c r="W14" s="61">
        <f t="shared" si="1"/>
        <v>347</v>
      </c>
    </row>
    <row r="15" spans="1:23" ht="14.25">
      <c r="A15" s="175"/>
      <c r="B15" s="160"/>
      <c r="C15" s="69" t="s">
        <v>51</v>
      </c>
      <c r="D15" s="67">
        <v>3</v>
      </c>
      <c r="E15" s="13">
        <v>96</v>
      </c>
      <c r="F15" s="67">
        <v>3</v>
      </c>
      <c r="G15" s="13">
        <v>75</v>
      </c>
      <c r="H15" s="13">
        <v>3</v>
      </c>
      <c r="I15" s="13">
        <v>65</v>
      </c>
      <c r="J15" s="13"/>
      <c r="K15" s="68"/>
      <c r="L15" s="59">
        <f>D15+F15+H15+J15</f>
        <v>9</v>
      </c>
      <c r="M15" s="60">
        <f>E15+G15+I15+K15</f>
        <v>236</v>
      </c>
      <c r="N15" s="67">
        <v>4</v>
      </c>
      <c r="O15" s="13">
        <v>120</v>
      </c>
      <c r="P15" s="67">
        <v>3</v>
      </c>
      <c r="Q15" s="13">
        <v>96</v>
      </c>
      <c r="R15" s="67">
        <v>3</v>
      </c>
      <c r="S15" s="13">
        <v>75</v>
      </c>
      <c r="T15" s="13"/>
      <c r="U15" s="68"/>
      <c r="V15" s="59">
        <f t="shared" si="0"/>
        <v>10</v>
      </c>
      <c r="W15" s="61">
        <f t="shared" si="1"/>
        <v>291</v>
      </c>
    </row>
    <row r="16" spans="1:23" ht="14.25">
      <c r="A16" s="175">
        <v>7</v>
      </c>
      <c r="B16" s="159" t="s">
        <v>26</v>
      </c>
      <c r="C16" s="126" t="s">
        <v>45</v>
      </c>
      <c r="D16" s="67"/>
      <c r="E16" s="13"/>
      <c r="F16" s="67"/>
      <c r="G16" s="13"/>
      <c r="H16" s="13"/>
      <c r="I16" s="13"/>
      <c r="J16" s="13"/>
      <c r="K16" s="68"/>
      <c r="L16" s="146"/>
      <c r="M16" s="60"/>
      <c r="N16" s="67">
        <v>4</v>
      </c>
      <c r="O16" s="13">
        <v>120</v>
      </c>
      <c r="P16" s="67"/>
      <c r="Q16" s="13"/>
      <c r="R16" s="67"/>
      <c r="S16" s="13"/>
      <c r="T16" s="13"/>
      <c r="U16" s="68"/>
      <c r="V16" s="59">
        <f t="shared" si="0"/>
        <v>4</v>
      </c>
      <c r="W16" s="61">
        <f t="shared" si="1"/>
        <v>120</v>
      </c>
    </row>
    <row r="17" spans="1:23" ht="14.25">
      <c r="A17" s="175"/>
      <c r="B17" s="173"/>
      <c r="C17" s="69" t="s">
        <v>47</v>
      </c>
      <c r="D17" s="67">
        <v>1</v>
      </c>
      <c r="E17" s="13">
        <v>33</v>
      </c>
      <c r="F17" s="67">
        <v>1</v>
      </c>
      <c r="G17" s="13">
        <v>25</v>
      </c>
      <c r="H17" s="13">
        <v>2</v>
      </c>
      <c r="I17" s="13">
        <v>37</v>
      </c>
      <c r="J17" s="13">
        <v>2</v>
      </c>
      <c r="K17" s="68">
        <v>40</v>
      </c>
      <c r="L17" s="59">
        <f>D17+F17+H17+J17</f>
        <v>6</v>
      </c>
      <c r="M17" s="60">
        <f>E17+G17+I17+K17</f>
        <v>135</v>
      </c>
      <c r="N17" s="67">
        <v>4</v>
      </c>
      <c r="O17" s="13">
        <v>120</v>
      </c>
      <c r="P17" s="67">
        <v>1</v>
      </c>
      <c r="Q17" s="13">
        <v>33</v>
      </c>
      <c r="R17" s="67">
        <v>1</v>
      </c>
      <c r="S17" s="13">
        <v>25</v>
      </c>
      <c r="T17" s="13">
        <v>2</v>
      </c>
      <c r="U17" s="68">
        <v>37</v>
      </c>
      <c r="V17" s="59">
        <f t="shared" si="0"/>
        <v>8</v>
      </c>
      <c r="W17" s="61">
        <f t="shared" si="1"/>
        <v>215</v>
      </c>
    </row>
    <row r="18" spans="1:23" ht="14.25">
      <c r="A18" s="175"/>
      <c r="B18" s="160"/>
      <c r="C18" s="69" t="s">
        <v>51</v>
      </c>
      <c r="D18" s="67">
        <v>1</v>
      </c>
      <c r="E18" s="13">
        <v>35</v>
      </c>
      <c r="F18" s="67">
        <v>2</v>
      </c>
      <c r="G18" s="13">
        <v>34</v>
      </c>
      <c r="H18" s="13">
        <v>3</v>
      </c>
      <c r="I18" s="13">
        <v>58</v>
      </c>
      <c r="J18" s="13"/>
      <c r="K18" s="68"/>
      <c r="L18" s="59">
        <f>D18+F18+H18+J18</f>
        <v>6</v>
      </c>
      <c r="M18" s="60">
        <f>E18+G18+I18+K18</f>
        <v>127</v>
      </c>
      <c r="N18" s="67">
        <v>4</v>
      </c>
      <c r="O18" s="13">
        <v>120</v>
      </c>
      <c r="P18" s="67">
        <v>1</v>
      </c>
      <c r="Q18" s="13">
        <v>35</v>
      </c>
      <c r="R18" s="67">
        <v>2</v>
      </c>
      <c r="S18" s="13">
        <v>34</v>
      </c>
      <c r="T18" s="13"/>
      <c r="U18" s="68"/>
      <c r="V18" s="59">
        <f t="shared" si="0"/>
        <v>7</v>
      </c>
      <c r="W18" s="61">
        <f t="shared" si="1"/>
        <v>189</v>
      </c>
    </row>
    <row r="19" spans="1:23" ht="14.25">
      <c r="A19" s="175">
        <v>8</v>
      </c>
      <c r="B19" s="159" t="s">
        <v>30</v>
      </c>
      <c r="C19" s="66" t="s">
        <v>47</v>
      </c>
      <c r="D19" s="67">
        <v>1</v>
      </c>
      <c r="E19" s="13">
        <v>36</v>
      </c>
      <c r="F19" s="67">
        <v>1</v>
      </c>
      <c r="G19" s="13">
        <v>31</v>
      </c>
      <c r="H19" s="13">
        <v>2</v>
      </c>
      <c r="I19" s="13">
        <v>36</v>
      </c>
      <c r="J19" s="13">
        <v>2</v>
      </c>
      <c r="K19" s="68">
        <v>41</v>
      </c>
      <c r="L19" s="59">
        <f aca="true" t="shared" si="3" ref="L19:M23">D19+F19+H19+J19</f>
        <v>6</v>
      </c>
      <c r="M19" s="60">
        <f t="shared" si="3"/>
        <v>144</v>
      </c>
      <c r="N19" s="67">
        <v>4</v>
      </c>
      <c r="O19" s="13">
        <v>120</v>
      </c>
      <c r="P19" s="67">
        <v>1</v>
      </c>
      <c r="Q19" s="13">
        <v>36</v>
      </c>
      <c r="R19" s="67">
        <v>1</v>
      </c>
      <c r="S19" s="13">
        <v>31</v>
      </c>
      <c r="T19" s="13">
        <v>2</v>
      </c>
      <c r="U19" s="68">
        <v>36</v>
      </c>
      <c r="V19" s="59">
        <f t="shared" si="0"/>
        <v>8</v>
      </c>
      <c r="W19" s="61">
        <f t="shared" si="1"/>
        <v>223</v>
      </c>
    </row>
    <row r="20" spans="1:23" ht="14.25">
      <c r="A20" s="175"/>
      <c r="B20" s="160"/>
      <c r="C20" s="69" t="s">
        <v>51</v>
      </c>
      <c r="D20" s="83">
        <v>1</v>
      </c>
      <c r="E20" s="84">
        <v>16</v>
      </c>
      <c r="F20" s="83">
        <v>1</v>
      </c>
      <c r="G20" s="84">
        <v>36</v>
      </c>
      <c r="H20" s="84">
        <v>1</v>
      </c>
      <c r="I20" s="84">
        <v>20</v>
      </c>
      <c r="J20" s="84"/>
      <c r="K20" s="72"/>
      <c r="L20" s="59">
        <f t="shared" si="3"/>
        <v>3</v>
      </c>
      <c r="M20" s="60">
        <f t="shared" si="3"/>
        <v>72</v>
      </c>
      <c r="N20" s="83">
        <v>2</v>
      </c>
      <c r="O20" s="84">
        <v>60</v>
      </c>
      <c r="P20" s="83">
        <v>1</v>
      </c>
      <c r="Q20" s="84">
        <v>16</v>
      </c>
      <c r="R20" s="83">
        <v>1</v>
      </c>
      <c r="S20" s="84">
        <v>36</v>
      </c>
      <c r="T20" s="84"/>
      <c r="U20" s="148"/>
      <c r="V20" s="59">
        <f t="shared" si="0"/>
        <v>4</v>
      </c>
      <c r="W20" s="61">
        <f t="shared" si="1"/>
        <v>112</v>
      </c>
    </row>
    <row r="21" spans="1:23" ht="14.25">
      <c r="A21" s="175">
        <v>9</v>
      </c>
      <c r="B21" s="173" t="s">
        <v>53</v>
      </c>
      <c r="C21" s="62" t="s">
        <v>47</v>
      </c>
      <c r="D21" s="63">
        <v>1</v>
      </c>
      <c r="E21" s="13">
        <v>35</v>
      </c>
      <c r="F21" s="67">
        <v>1</v>
      </c>
      <c r="G21" s="13">
        <v>32</v>
      </c>
      <c r="H21" s="13">
        <v>1</v>
      </c>
      <c r="I21" s="13">
        <v>24</v>
      </c>
      <c r="J21" s="13">
        <v>1</v>
      </c>
      <c r="K21" s="68">
        <v>30</v>
      </c>
      <c r="L21" s="59">
        <f t="shared" si="3"/>
        <v>4</v>
      </c>
      <c r="M21" s="60">
        <f t="shared" si="3"/>
        <v>121</v>
      </c>
      <c r="N21" s="63">
        <v>2</v>
      </c>
      <c r="O21" s="13">
        <v>60</v>
      </c>
      <c r="P21" s="63">
        <v>1</v>
      </c>
      <c r="Q21" s="13">
        <v>35</v>
      </c>
      <c r="R21" s="67">
        <v>1</v>
      </c>
      <c r="S21" s="13">
        <v>32</v>
      </c>
      <c r="T21" s="13">
        <v>1</v>
      </c>
      <c r="U21" s="68">
        <v>24</v>
      </c>
      <c r="V21" s="59">
        <f t="shared" si="0"/>
        <v>5</v>
      </c>
      <c r="W21" s="61">
        <f t="shared" si="1"/>
        <v>151</v>
      </c>
    </row>
    <row r="22" spans="1:23" ht="14.25">
      <c r="A22" s="175"/>
      <c r="B22" s="160"/>
      <c r="C22" s="69" t="s">
        <v>51</v>
      </c>
      <c r="D22" s="67">
        <v>1</v>
      </c>
      <c r="E22" s="13">
        <v>40</v>
      </c>
      <c r="F22" s="67">
        <v>1</v>
      </c>
      <c r="G22" s="13">
        <v>34</v>
      </c>
      <c r="H22" s="13">
        <v>1</v>
      </c>
      <c r="I22" s="13">
        <v>31</v>
      </c>
      <c r="J22" s="13"/>
      <c r="K22" s="68"/>
      <c r="L22" s="59">
        <f t="shared" si="3"/>
        <v>3</v>
      </c>
      <c r="M22" s="60">
        <f t="shared" si="3"/>
        <v>105</v>
      </c>
      <c r="N22" s="67">
        <v>2</v>
      </c>
      <c r="O22" s="13">
        <v>60</v>
      </c>
      <c r="P22" s="67">
        <v>1</v>
      </c>
      <c r="Q22" s="13">
        <v>40</v>
      </c>
      <c r="R22" s="67">
        <v>1</v>
      </c>
      <c r="S22" s="13">
        <v>34</v>
      </c>
      <c r="T22" s="13"/>
      <c r="U22" s="68"/>
      <c r="V22" s="59">
        <f t="shared" si="0"/>
        <v>4</v>
      </c>
      <c r="W22" s="61">
        <f t="shared" si="1"/>
        <v>134</v>
      </c>
    </row>
    <row r="23" spans="1:23" ht="13.5" customHeight="1">
      <c r="A23" s="130">
        <v>10</v>
      </c>
      <c r="B23" s="129" t="s">
        <v>2</v>
      </c>
      <c r="C23" s="66" t="s">
        <v>45</v>
      </c>
      <c r="D23" s="67">
        <v>1</v>
      </c>
      <c r="E23" s="13">
        <v>31</v>
      </c>
      <c r="F23" s="67">
        <v>2</v>
      </c>
      <c r="G23" s="13">
        <v>45</v>
      </c>
      <c r="H23" s="13">
        <v>2</v>
      </c>
      <c r="I23" s="13">
        <v>47</v>
      </c>
      <c r="J23" s="13"/>
      <c r="K23" s="68"/>
      <c r="L23" s="59">
        <f t="shared" si="3"/>
        <v>5</v>
      </c>
      <c r="M23" s="60">
        <f t="shared" si="3"/>
        <v>123</v>
      </c>
      <c r="N23" s="67">
        <v>6</v>
      </c>
      <c r="O23" s="13">
        <v>180</v>
      </c>
      <c r="P23" s="67">
        <v>1</v>
      </c>
      <c r="Q23" s="13">
        <v>31</v>
      </c>
      <c r="R23" s="67">
        <v>2</v>
      </c>
      <c r="S23" s="13">
        <v>45</v>
      </c>
      <c r="T23" s="13"/>
      <c r="U23" s="68"/>
      <c r="V23" s="59">
        <f t="shared" si="0"/>
        <v>9</v>
      </c>
      <c r="W23" s="61">
        <f t="shared" si="1"/>
        <v>256</v>
      </c>
    </row>
    <row r="24" spans="1:23" ht="14.25">
      <c r="A24" s="175">
        <v>11</v>
      </c>
      <c r="B24" s="159" t="s">
        <v>48</v>
      </c>
      <c r="C24" s="69" t="s">
        <v>47</v>
      </c>
      <c r="D24" s="67">
        <v>2</v>
      </c>
      <c r="E24" s="13">
        <v>61</v>
      </c>
      <c r="F24" s="67">
        <v>2</v>
      </c>
      <c r="G24" s="13">
        <v>65</v>
      </c>
      <c r="H24" s="13">
        <v>2</v>
      </c>
      <c r="I24" s="13">
        <v>46</v>
      </c>
      <c r="J24" s="13">
        <v>3</v>
      </c>
      <c r="K24" s="68">
        <v>65</v>
      </c>
      <c r="L24" s="59">
        <f>D24+F24+H24+J24</f>
        <v>9</v>
      </c>
      <c r="M24" s="60">
        <f>E24+G24+I24+K24</f>
        <v>237</v>
      </c>
      <c r="N24" s="67">
        <v>6</v>
      </c>
      <c r="O24" s="13">
        <v>180</v>
      </c>
      <c r="P24" s="67">
        <v>2</v>
      </c>
      <c r="Q24" s="13">
        <v>61</v>
      </c>
      <c r="R24" s="67">
        <v>2</v>
      </c>
      <c r="S24" s="13">
        <v>65</v>
      </c>
      <c r="T24" s="13">
        <v>2</v>
      </c>
      <c r="U24" s="68">
        <v>46</v>
      </c>
      <c r="V24" s="59">
        <f t="shared" si="0"/>
        <v>12</v>
      </c>
      <c r="W24" s="61">
        <f t="shared" si="1"/>
        <v>352</v>
      </c>
    </row>
    <row r="25" spans="1:23" ht="14.25">
      <c r="A25" s="175"/>
      <c r="B25" s="160"/>
      <c r="C25" s="69" t="s">
        <v>51</v>
      </c>
      <c r="D25" s="67"/>
      <c r="E25" s="13"/>
      <c r="F25" s="67"/>
      <c r="G25" s="13"/>
      <c r="H25" s="13"/>
      <c r="I25" s="13"/>
      <c r="J25" s="13"/>
      <c r="K25" s="68"/>
      <c r="L25" s="59"/>
      <c r="M25" s="60"/>
      <c r="N25" s="67">
        <v>2</v>
      </c>
      <c r="O25" s="13">
        <v>60</v>
      </c>
      <c r="P25" s="67"/>
      <c r="Q25" s="13"/>
      <c r="R25" s="67"/>
      <c r="S25" s="13"/>
      <c r="T25" s="13"/>
      <c r="U25" s="68"/>
      <c r="V25" s="59">
        <f t="shared" si="0"/>
        <v>2</v>
      </c>
      <c r="W25" s="61">
        <f t="shared" si="1"/>
        <v>60</v>
      </c>
    </row>
    <row r="26" spans="1:23" ht="15" thickBot="1">
      <c r="A26" s="131">
        <v>12</v>
      </c>
      <c r="B26" s="132" t="s">
        <v>52</v>
      </c>
      <c r="C26" s="133" t="s">
        <v>51</v>
      </c>
      <c r="D26" s="134">
        <v>2</v>
      </c>
      <c r="E26" s="135">
        <v>40</v>
      </c>
      <c r="F26" s="134">
        <v>2</v>
      </c>
      <c r="G26" s="135">
        <v>46</v>
      </c>
      <c r="H26" s="135">
        <v>2</v>
      </c>
      <c r="I26" s="135">
        <v>45</v>
      </c>
      <c r="J26" s="135"/>
      <c r="K26" s="136"/>
      <c r="L26" s="137">
        <f>D26+F26+H26+J26</f>
        <v>6</v>
      </c>
      <c r="M26" s="138">
        <f>E26+G26+I26+K26</f>
        <v>131</v>
      </c>
      <c r="N26" s="134">
        <v>4</v>
      </c>
      <c r="O26" s="135">
        <v>120</v>
      </c>
      <c r="P26" s="134">
        <v>2</v>
      </c>
      <c r="Q26" s="135">
        <v>40</v>
      </c>
      <c r="R26" s="134">
        <v>2</v>
      </c>
      <c r="S26" s="135">
        <v>46</v>
      </c>
      <c r="T26" s="135"/>
      <c r="U26" s="136"/>
      <c r="V26" s="137">
        <f t="shared" si="0"/>
        <v>8</v>
      </c>
      <c r="W26" s="139">
        <f t="shared" si="1"/>
        <v>206</v>
      </c>
    </row>
    <row r="27" spans="1:23" ht="15" thickBot="1">
      <c r="A27" s="176" t="s">
        <v>31</v>
      </c>
      <c r="B27" s="177"/>
      <c r="C27" s="178"/>
      <c r="D27" s="87">
        <f aca="true" t="shared" si="4" ref="D27:M27">SUM(D6:D26)</f>
        <v>47</v>
      </c>
      <c r="E27" s="87">
        <f t="shared" si="4"/>
        <v>1392</v>
      </c>
      <c r="F27" s="87">
        <f t="shared" si="4"/>
        <v>46</v>
      </c>
      <c r="G27" s="87">
        <f t="shared" si="4"/>
        <v>1261</v>
      </c>
      <c r="H27" s="87">
        <f t="shared" si="4"/>
        <v>54</v>
      </c>
      <c r="I27" s="87">
        <f t="shared" si="4"/>
        <v>1282</v>
      </c>
      <c r="J27" s="87">
        <f t="shared" si="4"/>
        <v>22</v>
      </c>
      <c r="K27" s="92">
        <f t="shared" si="4"/>
        <v>526</v>
      </c>
      <c r="L27" s="87">
        <f t="shared" si="4"/>
        <v>169</v>
      </c>
      <c r="M27" s="149">
        <f t="shared" si="4"/>
        <v>4461</v>
      </c>
      <c r="N27" s="150">
        <f>SUM(N6:N26)</f>
        <v>104</v>
      </c>
      <c r="O27" s="87">
        <f aca="true" t="shared" si="5" ref="O27:W27">SUM(O6:O26)</f>
        <v>3120</v>
      </c>
      <c r="P27" s="87">
        <f t="shared" si="5"/>
        <v>47</v>
      </c>
      <c r="Q27" s="87">
        <f t="shared" si="5"/>
        <v>1392</v>
      </c>
      <c r="R27" s="87">
        <f t="shared" si="5"/>
        <v>46</v>
      </c>
      <c r="S27" s="87">
        <f t="shared" si="5"/>
        <v>1261</v>
      </c>
      <c r="T27" s="87">
        <f t="shared" si="5"/>
        <v>22</v>
      </c>
      <c r="U27" s="92">
        <f t="shared" si="5"/>
        <v>523</v>
      </c>
      <c r="V27" s="87">
        <f t="shared" si="5"/>
        <v>219</v>
      </c>
      <c r="W27" s="87">
        <f t="shared" si="5"/>
        <v>6296</v>
      </c>
    </row>
    <row r="28" spans="2:23" ht="9.75" customHeight="1">
      <c r="B28" s="85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</row>
    <row r="29" spans="3:23" ht="15">
      <c r="C29" s="75" t="s">
        <v>45</v>
      </c>
      <c r="D29" s="1">
        <f>D6+D7+D23+D8+D16</f>
        <v>16</v>
      </c>
      <c r="E29" s="1">
        <f aca="true" t="shared" si="6" ref="E29:W29">E6+E7+E23+E8+E16</f>
        <v>464</v>
      </c>
      <c r="F29" s="1">
        <f t="shared" si="6"/>
        <v>16</v>
      </c>
      <c r="G29" s="1">
        <f t="shared" si="6"/>
        <v>445</v>
      </c>
      <c r="H29" s="1">
        <f t="shared" si="6"/>
        <v>19</v>
      </c>
      <c r="I29" s="1">
        <f t="shared" si="6"/>
        <v>470</v>
      </c>
      <c r="J29" s="1">
        <f t="shared" si="6"/>
        <v>0</v>
      </c>
      <c r="K29" s="1">
        <f t="shared" si="6"/>
        <v>0</v>
      </c>
      <c r="L29" s="77">
        <f aca="true" t="shared" si="7" ref="L29:M31">D29+F29+H29+J29</f>
        <v>51</v>
      </c>
      <c r="M29" s="77">
        <f t="shared" si="7"/>
        <v>1379</v>
      </c>
      <c r="N29" s="1">
        <f t="shared" si="6"/>
        <v>40</v>
      </c>
      <c r="O29" s="1">
        <f t="shared" si="6"/>
        <v>1200</v>
      </c>
      <c r="P29" s="1">
        <f t="shared" si="6"/>
        <v>16</v>
      </c>
      <c r="Q29" s="1">
        <f t="shared" si="6"/>
        <v>464</v>
      </c>
      <c r="R29" s="1">
        <f t="shared" si="6"/>
        <v>16</v>
      </c>
      <c r="S29" s="1">
        <f t="shared" si="6"/>
        <v>445</v>
      </c>
      <c r="T29" s="1">
        <f t="shared" si="6"/>
        <v>0</v>
      </c>
      <c r="U29" s="1">
        <f t="shared" si="6"/>
        <v>0</v>
      </c>
      <c r="V29" s="1">
        <f t="shared" si="6"/>
        <v>72</v>
      </c>
      <c r="W29" s="1">
        <f t="shared" si="6"/>
        <v>2109</v>
      </c>
    </row>
    <row r="30" spans="2:23" ht="15">
      <c r="B30" s="85"/>
      <c r="C30" s="76" t="s">
        <v>47</v>
      </c>
      <c r="D30" s="88">
        <f>D14+D17+D10+D24+D9+D12+D21+D19</f>
        <v>20</v>
      </c>
      <c r="E30" s="88">
        <f aca="true" t="shared" si="8" ref="E30:K30">E14+E17+E10+E24+E9+E12+E21+E19</f>
        <v>622</v>
      </c>
      <c r="F30" s="88">
        <f t="shared" si="8"/>
        <v>19</v>
      </c>
      <c r="G30" s="88">
        <f t="shared" si="8"/>
        <v>525</v>
      </c>
      <c r="H30" s="88">
        <f t="shared" si="8"/>
        <v>22</v>
      </c>
      <c r="I30" s="88">
        <f t="shared" si="8"/>
        <v>523</v>
      </c>
      <c r="J30" s="88">
        <f t="shared" si="8"/>
        <v>22</v>
      </c>
      <c r="K30" s="88">
        <f t="shared" si="8"/>
        <v>526</v>
      </c>
      <c r="L30" s="77">
        <f t="shared" si="7"/>
        <v>83</v>
      </c>
      <c r="M30" s="77">
        <f t="shared" si="7"/>
        <v>2196</v>
      </c>
      <c r="N30" s="88">
        <f aca="true" t="shared" si="9" ref="N30:U30">N14+N17+N10+N24+N9+N12+N21+N19</f>
        <v>40</v>
      </c>
      <c r="O30" s="88">
        <f t="shared" si="9"/>
        <v>1200</v>
      </c>
      <c r="P30" s="88">
        <f t="shared" si="9"/>
        <v>20</v>
      </c>
      <c r="Q30" s="88">
        <f t="shared" si="9"/>
        <v>622</v>
      </c>
      <c r="R30" s="88">
        <f t="shared" si="9"/>
        <v>19</v>
      </c>
      <c r="S30" s="88">
        <f t="shared" si="9"/>
        <v>525</v>
      </c>
      <c r="T30" s="88">
        <f t="shared" si="9"/>
        <v>22</v>
      </c>
      <c r="U30" s="88">
        <f t="shared" si="9"/>
        <v>523</v>
      </c>
      <c r="V30" s="2">
        <f>N30+P30+R30+T30</f>
        <v>101</v>
      </c>
      <c r="W30" s="2">
        <f>O30+Q30+S30+U30</f>
        <v>2870</v>
      </c>
    </row>
    <row r="31" spans="3:23" ht="14.25">
      <c r="C31" s="69" t="s">
        <v>51</v>
      </c>
      <c r="D31" s="77">
        <f>D15+D18+D11+D13+D22+D26+D20+D25</f>
        <v>11</v>
      </c>
      <c r="E31" s="77">
        <f aca="true" t="shared" si="10" ref="E31:W31">E15+E18+E11+E13+E22+E26+E20+E25</f>
        <v>306</v>
      </c>
      <c r="F31" s="77">
        <f t="shared" si="10"/>
        <v>11</v>
      </c>
      <c r="G31" s="77">
        <f t="shared" si="10"/>
        <v>291</v>
      </c>
      <c r="H31" s="77">
        <f t="shared" si="10"/>
        <v>13</v>
      </c>
      <c r="I31" s="77">
        <f t="shared" si="10"/>
        <v>289</v>
      </c>
      <c r="J31" s="77">
        <f t="shared" si="10"/>
        <v>0</v>
      </c>
      <c r="K31" s="77">
        <f t="shared" si="10"/>
        <v>0</v>
      </c>
      <c r="L31" s="77">
        <f t="shared" si="7"/>
        <v>35</v>
      </c>
      <c r="M31" s="77">
        <f t="shared" si="7"/>
        <v>886</v>
      </c>
      <c r="N31" s="77">
        <f t="shared" si="10"/>
        <v>24</v>
      </c>
      <c r="O31" s="77">
        <f t="shared" si="10"/>
        <v>720</v>
      </c>
      <c r="P31" s="77">
        <f t="shared" si="10"/>
        <v>11</v>
      </c>
      <c r="Q31" s="77">
        <f t="shared" si="10"/>
        <v>306</v>
      </c>
      <c r="R31" s="77">
        <f t="shared" si="10"/>
        <v>11</v>
      </c>
      <c r="S31" s="77">
        <f t="shared" si="10"/>
        <v>291</v>
      </c>
      <c r="T31" s="77">
        <f t="shared" si="10"/>
        <v>0</v>
      </c>
      <c r="U31" s="77">
        <f t="shared" si="10"/>
        <v>0</v>
      </c>
      <c r="V31" s="77">
        <f t="shared" si="10"/>
        <v>46</v>
      </c>
      <c r="W31" s="77">
        <f t="shared" si="10"/>
        <v>1317</v>
      </c>
    </row>
    <row r="32" spans="3:23" ht="14.25" customHeight="1">
      <c r="C32" s="78"/>
      <c r="D32" s="77">
        <f aca="true" t="shared" si="11" ref="D32:K32">SUM(D29:D31)</f>
        <v>47</v>
      </c>
      <c r="E32" s="77">
        <f t="shared" si="11"/>
        <v>1392</v>
      </c>
      <c r="F32" s="77">
        <f t="shared" si="11"/>
        <v>46</v>
      </c>
      <c r="G32" s="77">
        <f t="shared" si="11"/>
        <v>1261</v>
      </c>
      <c r="H32" s="77">
        <f t="shared" si="11"/>
        <v>54</v>
      </c>
      <c r="I32" s="77">
        <f t="shared" si="11"/>
        <v>1282</v>
      </c>
      <c r="J32" s="77">
        <f t="shared" si="11"/>
        <v>22</v>
      </c>
      <c r="K32" s="77">
        <f t="shared" si="11"/>
        <v>526</v>
      </c>
      <c r="L32" s="77">
        <f>L29+L30+L31</f>
        <v>169</v>
      </c>
      <c r="M32" s="77">
        <f>M29+M30+M31</f>
        <v>4461</v>
      </c>
      <c r="N32" s="145">
        <f>N29+N30+N31</f>
        <v>104</v>
      </c>
      <c r="O32" s="77">
        <f aca="true" t="shared" si="12" ref="O32:W32">O29+O30+O31</f>
        <v>3120</v>
      </c>
      <c r="P32" s="77">
        <f t="shared" si="12"/>
        <v>47</v>
      </c>
      <c r="Q32" s="77">
        <f t="shared" si="12"/>
        <v>1392</v>
      </c>
      <c r="R32" s="77">
        <f t="shared" si="12"/>
        <v>46</v>
      </c>
      <c r="S32" s="77">
        <f t="shared" si="12"/>
        <v>1261</v>
      </c>
      <c r="T32" s="77">
        <f t="shared" si="12"/>
        <v>22</v>
      </c>
      <c r="U32" s="77">
        <f t="shared" si="12"/>
        <v>523</v>
      </c>
      <c r="V32" s="77">
        <f>V29+V30+V31</f>
        <v>219</v>
      </c>
      <c r="W32" s="77">
        <f t="shared" si="12"/>
        <v>6296</v>
      </c>
    </row>
    <row r="33" spans="3:23" ht="24.75" customHeight="1">
      <c r="C33" s="79"/>
      <c r="D33" s="80"/>
      <c r="E33" s="81"/>
      <c r="F33" s="81"/>
      <c r="G33" s="81"/>
      <c r="H33" s="80"/>
      <c r="I33" s="81"/>
      <c r="J33" s="80"/>
      <c r="K33" s="80"/>
      <c r="L33" s="74"/>
      <c r="M33" s="74"/>
      <c r="N33" s="80"/>
      <c r="O33" s="80"/>
      <c r="P33" s="80"/>
      <c r="Q33" s="80"/>
      <c r="R33" s="80"/>
      <c r="S33" s="81"/>
      <c r="T33" s="80"/>
      <c r="U33" s="80"/>
      <c r="V33" s="74"/>
      <c r="W33" s="74"/>
    </row>
  </sheetData>
  <sheetProtection/>
  <mergeCells count="34">
    <mergeCell ref="A19:A20"/>
    <mergeCell ref="A21:A22"/>
    <mergeCell ref="A24:A25"/>
    <mergeCell ref="A27:C27"/>
    <mergeCell ref="A3:A5"/>
    <mergeCell ref="A8:A9"/>
    <mergeCell ref="A10:A11"/>
    <mergeCell ref="A12:A13"/>
    <mergeCell ref="A14:A15"/>
    <mergeCell ref="A16:A18"/>
    <mergeCell ref="B16:B18"/>
    <mergeCell ref="B24:B25"/>
    <mergeCell ref="B19:B20"/>
    <mergeCell ref="B8:B9"/>
    <mergeCell ref="B21:B22"/>
    <mergeCell ref="J4:K4"/>
    <mergeCell ref="B1:W1"/>
    <mergeCell ref="B3:B5"/>
    <mergeCell ref="C3:C5"/>
    <mergeCell ref="D3:K3"/>
    <mergeCell ref="L3:M4"/>
    <mergeCell ref="N3:U3"/>
    <mergeCell ref="P4:Q4"/>
    <mergeCell ref="R4:S4"/>
    <mergeCell ref="T4:U4"/>
    <mergeCell ref="N4:O4"/>
    <mergeCell ref="V3:W4"/>
    <mergeCell ref="D4:E4"/>
    <mergeCell ref="F4:G4"/>
    <mergeCell ref="B2:W2"/>
    <mergeCell ref="H4:I4"/>
    <mergeCell ref="B14:B15"/>
    <mergeCell ref="B10:B11"/>
    <mergeCell ref="B12:B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H21" sqref="H21"/>
    </sheetView>
  </sheetViews>
  <sheetFormatPr defaultColWidth="8.796875" defaultRowHeight="14.25"/>
  <cols>
    <col min="1" max="1" width="4.69921875" style="0" customWidth="1"/>
    <col min="2" max="2" width="15.59765625" style="0" customWidth="1"/>
    <col min="3" max="3" width="21.3984375" style="0" customWidth="1"/>
    <col min="4" max="4" width="4.3984375" style="0" customWidth="1"/>
    <col min="5" max="5" width="4.59765625" style="0" customWidth="1"/>
    <col min="6" max="9" width="4.3984375" style="0" customWidth="1"/>
    <col min="10" max="10" width="4.19921875" style="0" customWidth="1"/>
    <col min="11" max="11" width="4.5" style="0" customWidth="1"/>
    <col min="12" max="17" width="4.3984375" style="0" customWidth="1"/>
    <col min="18" max="18" width="6.19921875" style="0" customWidth="1"/>
    <col min="19" max="19" width="4.3984375" style="0" customWidth="1"/>
  </cols>
  <sheetData>
    <row r="1" spans="2:24" ht="31.5" customHeight="1" thickBot="1">
      <c r="B1" s="157" t="s">
        <v>64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W1" s="3"/>
      <c r="X1" s="3"/>
    </row>
    <row r="2" spans="1:19" ht="26.25" customHeight="1">
      <c r="A2" s="179" t="s">
        <v>65</v>
      </c>
      <c r="B2" s="185" t="s">
        <v>4</v>
      </c>
      <c r="C2" s="187" t="s">
        <v>5</v>
      </c>
      <c r="D2" s="168" t="s">
        <v>63</v>
      </c>
      <c r="E2" s="168"/>
      <c r="F2" s="168"/>
      <c r="G2" s="168"/>
      <c r="H2" s="168"/>
      <c r="I2" s="169"/>
      <c r="J2" s="151" t="s">
        <v>32</v>
      </c>
      <c r="K2" s="180"/>
      <c r="L2" s="151" t="s">
        <v>61</v>
      </c>
      <c r="M2" s="168"/>
      <c r="N2" s="168"/>
      <c r="O2" s="168"/>
      <c r="P2" s="168"/>
      <c r="Q2" s="169"/>
      <c r="R2" s="151" t="s">
        <v>32</v>
      </c>
      <c r="S2" s="152"/>
    </row>
    <row r="3" spans="1:19" ht="13.5" customHeight="1">
      <c r="A3" s="175"/>
      <c r="B3" s="155"/>
      <c r="C3" s="156"/>
      <c r="D3" s="156">
        <v>1</v>
      </c>
      <c r="E3" s="156"/>
      <c r="F3" s="156">
        <v>2</v>
      </c>
      <c r="G3" s="156"/>
      <c r="H3" s="158">
        <v>3</v>
      </c>
      <c r="I3" s="170"/>
      <c r="J3" s="153"/>
      <c r="K3" s="181"/>
      <c r="L3" s="155">
        <v>1</v>
      </c>
      <c r="M3" s="156"/>
      <c r="N3" s="156">
        <v>2</v>
      </c>
      <c r="O3" s="156"/>
      <c r="P3" s="158">
        <v>3</v>
      </c>
      <c r="Q3" s="170"/>
      <c r="R3" s="153"/>
      <c r="S3" s="154"/>
    </row>
    <row r="4" spans="1:19" ht="69" customHeight="1" thickBot="1">
      <c r="A4" s="175"/>
      <c r="B4" s="186"/>
      <c r="C4" s="188"/>
      <c r="D4" s="14" t="s">
        <v>33</v>
      </c>
      <c r="E4" s="6" t="s">
        <v>34</v>
      </c>
      <c r="F4" s="14" t="s">
        <v>33</v>
      </c>
      <c r="G4" s="6" t="s">
        <v>34</v>
      </c>
      <c r="H4" s="14" t="s">
        <v>33</v>
      </c>
      <c r="I4" s="89" t="s">
        <v>34</v>
      </c>
      <c r="J4" s="14" t="s">
        <v>33</v>
      </c>
      <c r="K4" s="26" t="s">
        <v>34</v>
      </c>
      <c r="L4" s="27" t="s">
        <v>33</v>
      </c>
      <c r="M4" s="6" t="s">
        <v>34</v>
      </c>
      <c r="N4" s="14" t="s">
        <v>33</v>
      </c>
      <c r="O4" s="6" t="s">
        <v>34</v>
      </c>
      <c r="P4" s="14" t="s">
        <v>33</v>
      </c>
      <c r="Q4" s="89" t="s">
        <v>34</v>
      </c>
      <c r="R4" s="14" t="s">
        <v>33</v>
      </c>
      <c r="S4" s="7" t="s">
        <v>34</v>
      </c>
    </row>
    <row r="5" spans="1:19" ht="14.25">
      <c r="A5" s="130">
        <v>1</v>
      </c>
      <c r="B5" s="140" t="s">
        <v>1</v>
      </c>
      <c r="C5" s="19" t="s">
        <v>38</v>
      </c>
      <c r="D5" s="39"/>
      <c r="E5" s="40"/>
      <c r="F5" s="40"/>
      <c r="G5" s="40"/>
      <c r="H5" s="43"/>
      <c r="I5" s="95"/>
      <c r="J5" s="39">
        <f aca="true" t="shared" si="0" ref="J5:J17">D5+F5+H5</f>
        <v>0</v>
      </c>
      <c r="K5" s="42">
        <f aca="true" t="shared" si="1" ref="K5:K17">E5+G5+I5</f>
        <v>0</v>
      </c>
      <c r="L5" s="39">
        <v>1</v>
      </c>
      <c r="M5" s="40">
        <v>40</v>
      </c>
      <c r="N5" s="40"/>
      <c r="O5" s="40"/>
      <c r="P5" s="40"/>
      <c r="Q5" s="95"/>
      <c r="R5" s="17">
        <f aca="true" t="shared" si="2" ref="R5:R17">L5+N5+P5</f>
        <v>1</v>
      </c>
      <c r="S5" s="18">
        <f aca="true" t="shared" si="3" ref="S5:S17">M5+O5+Q5</f>
        <v>40</v>
      </c>
    </row>
    <row r="6" spans="1:19" ht="25.5">
      <c r="A6" s="175">
        <v>2</v>
      </c>
      <c r="B6" s="189" t="s">
        <v>11</v>
      </c>
      <c r="C6" s="56" t="s">
        <v>39</v>
      </c>
      <c r="D6" s="39"/>
      <c r="E6" s="40"/>
      <c r="F6" s="40"/>
      <c r="G6" s="40"/>
      <c r="H6" s="40"/>
      <c r="I6" s="95"/>
      <c r="J6" s="39">
        <f t="shared" si="0"/>
        <v>0</v>
      </c>
      <c r="K6" s="42">
        <f t="shared" si="1"/>
        <v>0</v>
      </c>
      <c r="L6" s="39">
        <v>1</v>
      </c>
      <c r="M6" s="40">
        <v>40</v>
      </c>
      <c r="N6" s="40"/>
      <c r="O6" s="40"/>
      <c r="P6" s="40"/>
      <c r="Q6" s="95"/>
      <c r="R6" s="17">
        <f t="shared" si="2"/>
        <v>1</v>
      </c>
      <c r="S6" s="18">
        <f t="shared" si="3"/>
        <v>40</v>
      </c>
    </row>
    <row r="7" spans="1:19" ht="14.25">
      <c r="A7" s="175"/>
      <c r="B7" s="190"/>
      <c r="C7" s="19" t="s">
        <v>38</v>
      </c>
      <c r="D7" s="39"/>
      <c r="E7" s="40"/>
      <c r="F7" s="40"/>
      <c r="G7" s="40"/>
      <c r="H7" s="40"/>
      <c r="I7" s="95"/>
      <c r="J7" s="39">
        <f t="shared" si="0"/>
        <v>0</v>
      </c>
      <c r="K7" s="42">
        <f t="shared" si="1"/>
        <v>0</v>
      </c>
      <c r="L7" s="39">
        <v>1</v>
      </c>
      <c r="M7" s="40">
        <v>40</v>
      </c>
      <c r="N7" s="40"/>
      <c r="O7" s="40"/>
      <c r="P7" s="40"/>
      <c r="Q7" s="95"/>
      <c r="R7" s="17">
        <f t="shared" si="2"/>
        <v>1</v>
      </c>
      <c r="S7" s="18">
        <f t="shared" si="3"/>
        <v>40</v>
      </c>
    </row>
    <row r="8" spans="1:19" ht="14.25">
      <c r="A8" s="130">
        <v>3</v>
      </c>
      <c r="B8" s="141" t="s">
        <v>0</v>
      </c>
      <c r="C8" s="19" t="s">
        <v>38</v>
      </c>
      <c r="D8" s="39"/>
      <c r="E8" s="40"/>
      <c r="F8" s="40"/>
      <c r="G8" s="40"/>
      <c r="H8" s="40"/>
      <c r="I8" s="95"/>
      <c r="J8" s="39">
        <f t="shared" si="0"/>
        <v>0</v>
      </c>
      <c r="K8" s="42">
        <f t="shared" si="1"/>
        <v>0</v>
      </c>
      <c r="L8" s="39">
        <v>1</v>
      </c>
      <c r="M8" s="40">
        <v>40</v>
      </c>
      <c r="N8" s="40"/>
      <c r="O8" s="40"/>
      <c r="P8" s="40"/>
      <c r="Q8" s="95"/>
      <c r="R8" s="17">
        <f t="shared" si="2"/>
        <v>1</v>
      </c>
      <c r="S8" s="18">
        <f t="shared" si="3"/>
        <v>40</v>
      </c>
    </row>
    <row r="9" spans="1:19" ht="14.25">
      <c r="A9" s="130">
        <v>4</v>
      </c>
      <c r="B9" s="142" t="s">
        <v>3</v>
      </c>
      <c r="C9" s="19" t="s">
        <v>38</v>
      </c>
      <c r="D9" s="45"/>
      <c r="E9" s="44"/>
      <c r="F9" s="44"/>
      <c r="G9" s="44"/>
      <c r="H9" s="44"/>
      <c r="I9" s="98"/>
      <c r="J9" s="39">
        <f t="shared" si="0"/>
        <v>0</v>
      </c>
      <c r="K9" s="42">
        <f t="shared" si="1"/>
        <v>0</v>
      </c>
      <c r="L9" s="45">
        <v>1</v>
      </c>
      <c r="M9" s="44">
        <v>40</v>
      </c>
      <c r="N9" s="44"/>
      <c r="O9" s="44"/>
      <c r="P9" s="44"/>
      <c r="Q9" s="98"/>
      <c r="R9" s="17">
        <f t="shared" si="2"/>
        <v>1</v>
      </c>
      <c r="S9" s="18">
        <f t="shared" si="3"/>
        <v>40</v>
      </c>
    </row>
    <row r="10" spans="1:19" ht="25.5">
      <c r="A10" s="175">
        <v>5</v>
      </c>
      <c r="B10" s="182" t="s">
        <v>26</v>
      </c>
      <c r="C10" s="56" t="s">
        <v>39</v>
      </c>
      <c r="D10" s="39"/>
      <c r="E10" s="40"/>
      <c r="F10" s="40">
        <v>1</v>
      </c>
      <c r="G10" s="40">
        <v>20</v>
      </c>
      <c r="H10" s="41">
        <v>1</v>
      </c>
      <c r="I10" s="95">
        <v>11</v>
      </c>
      <c r="J10" s="39">
        <f t="shared" si="0"/>
        <v>2</v>
      </c>
      <c r="K10" s="42">
        <f t="shared" si="1"/>
        <v>31</v>
      </c>
      <c r="L10" s="39">
        <v>1</v>
      </c>
      <c r="M10" s="40">
        <v>40</v>
      </c>
      <c r="N10" s="40"/>
      <c r="O10" s="40"/>
      <c r="P10" s="40">
        <v>1</v>
      </c>
      <c r="Q10" s="95">
        <v>20</v>
      </c>
      <c r="R10" s="17">
        <f t="shared" si="2"/>
        <v>2</v>
      </c>
      <c r="S10" s="18">
        <f t="shared" si="3"/>
        <v>60</v>
      </c>
    </row>
    <row r="11" spans="1:19" ht="14.25">
      <c r="A11" s="175"/>
      <c r="B11" s="183"/>
      <c r="C11" s="19" t="s">
        <v>38</v>
      </c>
      <c r="D11" s="39"/>
      <c r="E11" s="40"/>
      <c r="F11" s="40"/>
      <c r="G11" s="40"/>
      <c r="H11" s="41"/>
      <c r="I11" s="95"/>
      <c r="J11" s="39">
        <f t="shared" si="0"/>
        <v>0</v>
      </c>
      <c r="K11" s="42">
        <f t="shared" si="1"/>
        <v>0</v>
      </c>
      <c r="L11" s="39">
        <v>1</v>
      </c>
      <c r="M11" s="40">
        <v>40</v>
      </c>
      <c r="N11" s="40"/>
      <c r="O11" s="40"/>
      <c r="P11" s="40"/>
      <c r="Q11" s="95"/>
      <c r="R11" s="17">
        <f t="shared" si="2"/>
        <v>1</v>
      </c>
      <c r="S11" s="18">
        <f t="shared" si="3"/>
        <v>40</v>
      </c>
    </row>
    <row r="12" spans="1:19" ht="14.25">
      <c r="A12" s="175"/>
      <c r="B12" s="184"/>
      <c r="C12" s="20" t="s">
        <v>36</v>
      </c>
      <c r="D12" s="39"/>
      <c r="E12" s="40"/>
      <c r="F12" s="40"/>
      <c r="G12" s="40"/>
      <c r="H12" s="43"/>
      <c r="I12" s="95"/>
      <c r="J12" s="39">
        <f t="shared" si="0"/>
        <v>0</v>
      </c>
      <c r="K12" s="42">
        <f t="shared" si="1"/>
        <v>0</v>
      </c>
      <c r="L12" s="39">
        <v>1</v>
      </c>
      <c r="M12" s="40">
        <v>20</v>
      </c>
      <c r="N12" s="40"/>
      <c r="O12" s="40"/>
      <c r="P12" s="40"/>
      <c r="Q12" s="95"/>
      <c r="R12" s="17">
        <f t="shared" si="2"/>
        <v>1</v>
      </c>
      <c r="S12" s="18">
        <f t="shared" si="3"/>
        <v>20</v>
      </c>
    </row>
    <row r="13" spans="1:19" ht="14.25">
      <c r="A13" s="175">
        <v>6</v>
      </c>
      <c r="B13" s="189" t="s">
        <v>30</v>
      </c>
      <c r="C13" s="13" t="s">
        <v>36</v>
      </c>
      <c r="D13" s="39">
        <v>1</v>
      </c>
      <c r="E13" s="40">
        <v>19</v>
      </c>
      <c r="F13" s="40"/>
      <c r="G13" s="40"/>
      <c r="H13" s="40"/>
      <c r="I13" s="95"/>
      <c r="J13" s="39">
        <f t="shared" si="0"/>
        <v>1</v>
      </c>
      <c r="K13" s="42">
        <f t="shared" si="1"/>
        <v>19</v>
      </c>
      <c r="L13" s="39">
        <v>1</v>
      </c>
      <c r="M13" s="40">
        <v>20</v>
      </c>
      <c r="N13" s="40"/>
      <c r="O13" s="40"/>
      <c r="P13" s="40"/>
      <c r="Q13" s="95"/>
      <c r="R13" s="17">
        <f t="shared" si="2"/>
        <v>1</v>
      </c>
      <c r="S13" s="18">
        <f t="shared" si="3"/>
        <v>20</v>
      </c>
    </row>
    <row r="14" spans="1:19" ht="14.25">
      <c r="A14" s="175"/>
      <c r="B14" s="190"/>
      <c r="C14" s="19" t="s">
        <v>38</v>
      </c>
      <c r="D14" s="39"/>
      <c r="E14" s="40"/>
      <c r="F14" s="40"/>
      <c r="G14" s="40"/>
      <c r="H14" s="40"/>
      <c r="I14" s="95"/>
      <c r="J14" s="39">
        <f t="shared" si="0"/>
        <v>0</v>
      </c>
      <c r="K14" s="42">
        <f t="shared" si="1"/>
        <v>0</v>
      </c>
      <c r="L14" s="39">
        <v>1</v>
      </c>
      <c r="M14" s="40">
        <v>40</v>
      </c>
      <c r="N14" s="40"/>
      <c r="O14" s="40"/>
      <c r="P14" s="40"/>
      <c r="Q14" s="95"/>
      <c r="R14" s="17">
        <f t="shared" si="2"/>
        <v>1</v>
      </c>
      <c r="S14" s="18">
        <f t="shared" si="3"/>
        <v>40</v>
      </c>
    </row>
    <row r="15" spans="1:19" ht="25.5" customHeight="1">
      <c r="A15" s="130">
        <v>7</v>
      </c>
      <c r="B15" s="140" t="s">
        <v>2</v>
      </c>
      <c r="C15" s="56" t="s">
        <v>39</v>
      </c>
      <c r="D15" s="11"/>
      <c r="E15" s="12"/>
      <c r="F15" s="12"/>
      <c r="G15" s="12"/>
      <c r="H15" s="12"/>
      <c r="I15" s="58"/>
      <c r="J15" s="11">
        <f t="shared" si="0"/>
        <v>0</v>
      </c>
      <c r="K15" s="16">
        <f t="shared" si="1"/>
        <v>0</v>
      </c>
      <c r="L15" s="11">
        <v>1</v>
      </c>
      <c r="M15" s="12">
        <v>40</v>
      </c>
      <c r="N15" s="12"/>
      <c r="O15" s="12"/>
      <c r="P15" s="12"/>
      <c r="Q15" s="58"/>
      <c r="R15" s="17">
        <f t="shared" si="2"/>
        <v>1</v>
      </c>
      <c r="S15" s="18">
        <f t="shared" si="3"/>
        <v>40</v>
      </c>
    </row>
    <row r="16" spans="1:19" ht="25.5">
      <c r="A16" s="130">
        <v>8</v>
      </c>
      <c r="B16" s="142" t="s">
        <v>52</v>
      </c>
      <c r="C16" s="56" t="s">
        <v>39</v>
      </c>
      <c r="D16" s="39"/>
      <c r="E16" s="40"/>
      <c r="F16" s="40">
        <v>1</v>
      </c>
      <c r="G16" s="40">
        <v>16</v>
      </c>
      <c r="H16" s="40">
        <v>1</v>
      </c>
      <c r="I16" s="95">
        <v>9</v>
      </c>
      <c r="J16" s="39">
        <f t="shared" si="0"/>
        <v>2</v>
      </c>
      <c r="K16" s="42">
        <f t="shared" si="1"/>
        <v>25</v>
      </c>
      <c r="L16" s="39">
        <v>1</v>
      </c>
      <c r="M16" s="40">
        <v>40</v>
      </c>
      <c r="N16" s="40"/>
      <c r="O16" s="40"/>
      <c r="P16" s="40">
        <v>1</v>
      </c>
      <c r="Q16" s="95">
        <v>16</v>
      </c>
      <c r="R16" s="17">
        <f t="shared" si="2"/>
        <v>2</v>
      </c>
      <c r="S16" s="18">
        <f t="shared" si="3"/>
        <v>56</v>
      </c>
    </row>
    <row r="17" spans="1:19" ht="15" thickBot="1">
      <c r="A17" s="127">
        <v>9</v>
      </c>
      <c r="B17" s="142" t="s">
        <v>54</v>
      </c>
      <c r="C17" s="15" t="s">
        <v>36</v>
      </c>
      <c r="D17" s="45">
        <v>1</v>
      </c>
      <c r="E17" s="44">
        <v>19</v>
      </c>
      <c r="F17" s="44"/>
      <c r="G17" s="44"/>
      <c r="H17" s="44"/>
      <c r="I17" s="98"/>
      <c r="J17" s="39">
        <f t="shared" si="0"/>
        <v>1</v>
      </c>
      <c r="K17" s="42">
        <f t="shared" si="1"/>
        <v>19</v>
      </c>
      <c r="L17" s="45">
        <v>1</v>
      </c>
      <c r="M17" s="44">
        <v>20</v>
      </c>
      <c r="N17" s="44"/>
      <c r="O17" s="44"/>
      <c r="P17" s="44"/>
      <c r="Q17" s="98"/>
      <c r="R17" s="17">
        <f t="shared" si="2"/>
        <v>1</v>
      </c>
      <c r="S17" s="18">
        <f t="shared" si="3"/>
        <v>20</v>
      </c>
    </row>
    <row r="18" spans="1:19" ht="15" thickBot="1">
      <c r="A18" s="144"/>
      <c r="B18" s="191" t="s">
        <v>6</v>
      </c>
      <c r="C18" s="192"/>
      <c r="D18" s="46">
        <f aca="true" t="shared" si="4" ref="D18:I18">SUM(D15:D17)</f>
        <v>1</v>
      </c>
      <c r="E18" s="46">
        <f t="shared" si="4"/>
        <v>19</v>
      </c>
      <c r="F18" s="46">
        <f t="shared" si="4"/>
        <v>1</v>
      </c>
      <c r="G18" s="46">
        <f t="shared" si="4"/>
        <v>16</v>
      </c>
      <c r="H18" s="46">
        <f t="shared" si="4"/>
        <v>1</v>
      </c>
      <c r="I18" s="96">
        <f t="shared" si="4"/>
        <v>9</v>
      </c>
      <c r="J18" s="97">
        <f>D18+F18+H18</f>
        <v>3</v>
      </c>
      <c r="K18" s="47">
        <f aca="true" t="shared" si="5" ref="K18:S18">SUM(K15:K17)</f>
        <v>44</v>
      </c>
      <c r="L18" s="48">
        <f t="shared" si="5"/>
        <v>3</v>
      </c>
      <c r="M18" s="48">
        <f t="shared" si="5"/>
        <v>100</v>
      </c>
      <c r="N18" s="48">
        <f t="shared" si="5"/>
        <v>0</v>
      </c>
      <c r="O18" s="48">
        <f t="shared" si="5"/>
        <v>0</v>
      </c>
      <c r="P18" s="48">
        <f t="shared" si="5"/>
        <v>1</v>
      </c>
      <c r="Q18" s="99">
        <f t="shared" si="5"/>
        <v>16</v>
      </c>
      <c r="R18" s="48">
        <f t="shared" si="5"/>
        <v>4</v>
      </c>
      <c r="S18" s="143">
        <f t="shared" si="5"/>
        <v>116</v>
      </c>
    </row>
    <row r="20" ht="14.25">
      <c r="B20" s="53"/>
    </row>
  </sheetData>
  <sheetProtection/>
  <mergeCells count="21">
    <mergeCell ref="A2:A4"/>
    <mergeCell ref="A6:A7"/>
    <mergeCell ref="A10:A12"/>
    <mergeCell ref="A13:A14"/>
    <mergeCell ref="B6:B7"/>
    <mergeCell ref="R2:S3"/>
    <mergeCell ref="B2:B4"/>
    <mergeCell ref="C2:C4"/>
    <mergeCell ref="D2:I2"/>
    <mergeCell ref="B13:B14"/>
    <mergeCell ref="B18:C18"/>
    <mergeCell ref="J2:K3"/>
    <mergeCell ref="L2:Q2"/>
    <mergeCell ref="D3:E3"/>
    <mergeCell ref="B10:B12"/>
    <mergeCell ref="B1:S1"/>
    <mergeCell ref="F3:G3"/>
    <mergeCell ref="H3:I3"/>
    <mergeCell ref="L3:M3"/>
    <mergeCell ref="N3:O3"/>
    <mergeCell ref="P3:Q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3"/>
  <sheetViews>
    <sheetView tabSelected="1" zoomScalePageLayoutView="0" workbookViewId="0" topLeftCell="A1">
      <selection activeCell="D14" sqref="D14"/>
    </sheetView>
  </sheetViews>
  <sheetFormatPr defaultColWidth="3.796875" defaultRowHeight="14.25"/>
  <cols>
    <col min="1" max="1" width="5.69921875" style="21" customWidth="1"/>
    <col min="2" max="2" width="17.09765625" style="21" customWidth="1"/>
    <col min="3" max="3" width="5" style="21" customWidth="1"/>
    <col min="4" max="4" width="5.5" style="21" customWidth="1"/>
    <col min="5" max="5" width="5.09765625" style="21" customWidth="1"/>
    <col min="6" max="6" width="5.5" style="21" customWidth="1"/>
    <col min="7" max="7" width="5.09765625" style="21" customWidth="1"/>
    <col min="8" max="12" width="5.5" style="21" customWidth="1"/>
    <col min="13" max="13" width="4.8984375" style="21" customWidth="1"/>
    <col min="14" max="14" width="5.5" style="21" customWidth="1"/>
    <col min="15" max="15" width="5" style="21" customWidth="1"/>
    <col min="16" max="18" width="5.5" style="21" customWidth="1"/>
    <col min="19" max="19" width="5" style="21" customWidth="1"/>
    <col min="20" max="20" width="5.5" style="21" customWidth="1"/>
    <col min="21" max="21" width="5" style="21" customWidth="1"/>
    <col min="22" max="22" width="5.5" style="21" customWidth="1"/>
    <col min="23" max="23" width="3.8984375" style="21" customWidth="1"/>
    <col min="24" max="26" width="3.3984375" style="21" customWidth="1"/>
    <col min="27" max="27" width="3.19921875" style="21" customWidth="1"/>
    <col min="28" max="28" width="3.3984375" style="21" customWidth="1"/>
    <col min="29" max="29" width="4.19921875" style="21" customWidth="1"/>
    <col min="30" max="16384" width="3.69921875" style="0" customWidth="1"/>
  </cols>
  <sheetData>
    <row r="1" ht="3" customHeight="1"/>
    <row r="2" spans="1:22" ht="83.25" customHeight="1" thickBot="1">
      <c r="A2" s="240" t="s">
        <v>82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</row>
    <row r="3" spans="1:22" ht="21.75" customHeight="1">
      <c r="A3" s="280" t="s">
        <v>5</v>
      </c>
      <c r="B3" s="281"/>
      <c r="C3" s="242" t="s">
        <v>77</v>
      </c>
      <c r="D3" s="243"/>
      <c r="E3" s="243"/>
      <c r="F3" s="243"/>
      <c r="G3" s="243" t="s">
        <v>78</v>
      </c>
      <c r="H3" s="243"/>
      <c r="I3" s="243"/>
      <c r="J3" s="243"/>
      <c r="K3" s="243" t="s">
        <v>79</v>
      </c>
      <c r="L3" s="243"/>
      <c r="M3" s="243"/>
      <c r="N3" s="243"/>
      <c r="O3" s="243" t="s">
        <v>80</v>
      </c>
      <c r="P3" s="243"/>
      <c r="Q3" s="243"/>
      <c r="R3" s="244"/>
      <c r="S3" s="286" t="s">
        <v>32</v>
      </c>
      <c r="T3" s="288"/>
      <c r="U3" s="288"/>
      <c r="V3" s="287"/>
    </row>
    <row r="4" spans="1:22" ht="28.5" customHeight="1">
      <c r="A4" s="282"/>
      <c r="B4" s="283"/>
      <c r="C4" s="245" t="s">
        <v>57</v>
      </c>
      <c r="D4" s="246"/>
      <c r="E4" s="246" t="s">
        <v>61</v>
      </c>
      <c r="F4" s="246"/>
      <c r="G4" s="246" t="s">
        <v>57</v>
      </c>
      <c r="H4" s="246"/>
      <c r="I4" s="246" t="s">
        <v>61</v>
      </c>
      <c r="J4" s="246"/>
      <c r="K4" s="246" t="s">
        <v>57</v>
      </c>
      <c r="L4" s="246"/>
      <c r="M4" s="246" t="s">
        <v>61</v>
      </c>
      <c r="N4" s="246"/>
      <c r="O4" s="246" t="s">
        <v>57</v>
      </c>
      <c r="P4" s="246"/>
      <c r="Q4" s="246" t="s">
        <v>61</v>
      </c>
      <c r="R4" s="247"/>
      <c r="S4" s="245" t="s">
        <v>57</v>
      </c>
      <c r="T4" s="247"/>
      <c r="U4" s="245" t="s">
        <v>61</v>
      </c>
      <c r="V4" s="248"/>
    </row>
    <row r="5" spans="1:22" ht="92.25" customHeight="1" thickBot="1">
      <c r="A5" s="284"/>
      <c r="B5" s="285"/>
      <c r="C5" s="249" t="s">
        <v>33</v>
      </c>
      <c r="D5" s="250" t="s">
        <v>34</v>
      </c>
      <c r="E5" s="251" t="s">
        <v>33</v>
      </c>
      <c r="F5" s="250" t="s">
        <v>34</v>
      </c>
      <c r="G5" s="251" t="s">
        <v>33</v>
      </c>
      <c r="H5" s="250" t="s">
        <v>34</v>
      </c>
      <c r="I5" s="251" t="s">
        <v>33</v>
      </c>
      <c r="J5" s="250" t="s">
        <v>34</v>
      </c>
      <c r="K5" s="251" t="s">
        <v>33</v>
      </c>
      <c r="L5" s="250" t="s">
        <v>34</v>
      </c>
      <c r="M5" s="251" t="s">
        <v>33</v>
      </c>
      <c r="N5" s="250" t="s">
        <v>34</v>
      </c>
      <c r="O5" s="251" t="s">
        <v>33</v>
      </c>
      <c r="P5" s="250" t="s">
        <v>34</v>
      </c>
      <c r="Q5" s="251" t="s">
        <v>33</v>
      </c>
      <c r="R5" s="252" t="s">
        <v>34</v>
      </c>
      <c r="S5" s="253" t="s">
        <v>33</v>
      </c>
      <c r="T5" s="252" t="s">
        <v>34</v>
      </c>
      <c r="U5" s="253" t="s">
        <v>33</v>
      </c>
      <c r="V5" s="254" t="s">
        <v>34</v>
      </c>
    </row>
    <row r="6" spans="1:22" ht="45" customHeight="1">
      <c r="A6" s="255" t="s">
        <v>7</v>
      </c>
      <c r="B6" s="256"/>
      <c r="C6" s="257">
        <f>dzienne!D29</f>
        <v>16</v>
      </c>
      <c r="D6" s="258">
        <f>dzienne!E29</f>
        <v>464</v>
      </c>
      <c r="E6" s="258">
        <f>dzienne!N29</f>
        <v>40</v>
      </c>
      <c r="F6" s="258">
        <f>dzienne!O29</f>
        <v>1200</v>
      </c>
      <c r="G6" s="258">
        <f>dzienne!F29</f>
        <v>16</v>
      </c>
      <c r="H6" s="258">
        <f>dzienne!G29</f>
        <v>445</v>
      </c>
      <c r="I6" s="258">
        <f>dzienne!P29</f>
        <v>16</v>
      </c>
      <c r="J6" s="258">
        <f>dzienne!Q29</f>
        <v>464</v>
      </c>
      <c r="K6" s="258">
        <f>dzienne!H29</f>
        <v>19</v>
      </c>
      <c r="L6" s="258">
        <f>dzienne!I29</f>
        <v>470</v>
      </c>
      <c r="M6" s="258">
        <f>dzienne!R29</f>
        <v>16</v>
      </c>
      <c r="N6" s="258">
        <f>dzienne!S29</f>
        <v>445</v>
      </c>
      <c r="O6" s="258">
        <f>dzienne!J29</f>
        <v>0</v>
      </c>
      <c r="P6" s="258">
        <f>dzienne!K29</f>
        <v>0</v>
      </c>
      <c r="Q6" s="258">
        <f>dzienne!T29</f>
        <v>0</v>
      </c>
      <c r="R6" s="259">
        <f>dzienne!U29</f>
        <v>0</v>
      </c>
      <c r="S6" s="257">
        <f>C6+G6+K6+O6</f>
        <v>51</v>
      </c>
      <c r="T6" s="259">
        <f>D6+H6+L6+P6</f>
        <v>1379</v>
      </c>
      <c r="U6" s="257">
        <f>E6+I6+M6+Q6</f>
        <v>72</v>
      </c>
      <c r="V6" s="260">
        <f>F6+J6+N6+R6</f>
        <v>2109</v>
      </c>
    </row>
    <row r="7" spans="1:23" ht="45" customHeight="1">
      <c r="A7" s="261" t="s">
        <v>8</v>
      </c>
      <c r="B7" s="262"/>
      <c r="C7" s="263">
        <f>dzienne!D30</f>
        <v>20</v>
      </c>
      <c r="D7" s="264">
        <f>dzienne!E30</f>
        <v>622</v>
      </c>
      <c r="E7" s="264">
        <f>dzienne!N30</f>
        <v>40</v>
      </c>
      <c r="F7" s="264">
        <f>dzienne!O30</f>
        <v>1200</v>
      </c>
      <c r="G7" s="264">
        <f>dzienne!F30</f>
        <v>19</v>
      </c>
      <c r="H7" s="264">
        <f>dzienne!G30</f>
        <v>525</v>
      </c>
      <c r="I7" s="264">
        <f>dzienne!P30</f>
        <v>20</v>
      </c>
      <c r="J7" s="264">
        <f>dzienne!Q30</f>
        <v>622</v>
      </c>
      <c r="K7" s="264">
        <f>dzienne!H30</f>
        <v>22</v>
      </c>
      <c r="L7" s="264">
        <f>dzienne!I30</f>
        <v>523</v>
      </c>
      <c r="M7" s="264">
        <f>dzienne!R30</f>
        <v>19</v>
      </c>
      <c r="N7" s="264">
        <f>dzienne!S30</f>
        <v>525</v>
      </c>
      <c r="O7" s="264">
        <f>dzienne!J30</f>
        <v>22</v>
      </c>
      <c r="P7" s="264">
        <f>dzienne!K30</f>
        <v>526</v>
      </c>
      <c r="Q7" s="264">
        <f>dzienne!T30</f>
        <v>22</v>
      </c>
      <c r="R7" s="265">
        <f>dzienne!U30</f>
        <v>523</v>
      </c>
      <c r="S7" s="263">
        <f>C7+G7+K7+O7</f>
        <v>83</v>
      </c>
      <c r="T7" s="265">
        <f>D7+H7+L7+P7</f>
        <v>2196</v>
      </c>
      <c r="U7" s="263">
        <f>E7+I7+M7+Q7</f>
        <v>101</v>
      </c>
      <c r="V7" s="266">
        <f>F7+J7+N7+R7</f>
        <v>2870</v>
      </c>
      <c r="W7" s="25"/>
    </row>
    <row r="8" spans="1:22" ht="45" customHeight="1" thickBot="1">
      <c r="A8" s="267" t="s">
        <v>55</v>
      </c>
      <c r="B8" s="268"/>
      <c r="C8" s="269">
        <f>dzienne!D31</f>
        <v>11</v>
      </c>
      <c r="D8" s="270">
        <f>dzienne!E31</f>
        <v>306</v>
      </c>
      <c r="E8" s="270">
        <f>dzienne!N31</f>
        <v>24</v>
      </c>
      <c r="F8" s="270">
        <f>dzienne!O31</f>
        <v>720</v>
      </c>
      <c r="G8" s="270">
        <f>dzienne!F31</f>
        <v>11</v>
      </c>
      <c r="H8" s="270">
        <f>dzienne!G31</f>
        <v>291</v>
      </c>
      <c r="I8" s="270">
        <f>dzienne!P31</f>
        <v>11</v>
      </c>
      <c r="J8" s="270">
        <f>dzienne!Q31</f>
        <v>306</v>
      </c>
      <c r="K8" s="270">
        <f>dzienne!H31</f>
        <v>13</v>
      </c>
      <c r="L8" s="270">
        <f>dzienne!I31</f>
        <v>289</v>
      </c>
      <c r="M8" s="270">
        <f>dzienne!R31</f>
        <v>11</v>
      </c>
      <c r="N8" s="270">
        <f>dzienne!S31</f>
        <v>291</v>
      </c>
      <c r="O8" s="270">
        <f>dzienne!J31</f>
        <v>0</v>
      </c>
      <c r="P8" s="270">
        <f>dzienne!K31</f>
        <v>0</v>
      </c>
      <c r="Q8" s="270">
        <f>dzienne!T31</f>
        <v>0</v>
      </c>
      <c r="R8" s="271">
        <f>dzienne!U31</f>
        <v>0</v>
      </c>
      <c r="S8" s="269">
        <f>C8+G8+K8+O8</f>
        <v>35</v>
      </c>
      <c r="T8" s="271">
        <f>D8+H8+L8+P8</f>
        <v>886</v>
      </c>
      <c r="U8" s="269">
        <f>E8+I8+M8+Q8</f>
        <v>46</v>
      </c>
      <c r="V8" s="272">
        <f>F8+J8+N8+R8</f>
        <v>1317</v>
      </c>
    </row>
    <row r="9" spans="1:22" ht="45" customHeight="1" thickBot="1" thickTop="1">
      <c r="A9" s="273" t="s">
        <v>31</v>
      </c>
      <c r="B9" s="274"/>
      <c r="C9" s="275">
        <f aca="true" t="shared" si="0" ref="C9:V9">SUM(C6:C8)</f>
        <v>47</v>
      </c>
      <c r="D9" s="276">
        <f t="shared" si="0"/>
        <v>1392</v>
      </c>
      <c r="E9" s="276">
        <f t="shared" si="0"/>
        <v>104</v>
      </c>
      <c r="F9" s="276">
        <f t="shared" si="0"/>
        <v>3120</v>
      </c>
      <c r="G9" s="276">
        <f t="shared" si="0"/>
        <v>46</v>
      </c>
      <c r="H9" s="276">
        <f t="shared" si="0"/>
        <v>1261</v>
      </c>
      <c r="I9" s="276">
        <f t="shared" si="0"/>
        <v>47</v>
      </c>
      <c r="J9" s="276">
        <f t="shared" si="0"/>
        <v>1392</v>
      </c>
      <c r="K9" s="276">
        <f t="shared" si="0"/>
        <v>54</v>
      </c>
      <c r="L9" s="276">
        <f t="shared" si="0"/>
        <v>1282</v>
      </c>
      <c r="M9" s="276">
        <f t="shared" si="0"/>
        <v>46</v>
      </c>
      <c r="N9" s="276">
        <f t="shared" si="0"/>
        <v>1261</v>
      </c>
      <c r="O9" s="276">
        <f t="shared" si="0"/>
        <v>22</v>
      </c>
      <c r="P9" s="276">
        <f t="shared" si="0"/>
        <v>526</v>
      </c>
      <c r="Q9" s="276">
        <f t="shared" si="0"/>
        <v>22</v>
      </c>
      <c r="R9" s="277">
        <f t="shared" si="0"/>
        <v>523</v>
      </c>
      <c r="S9" s="278">
        <f t="shared" si="0"/>
        <v>169</v>
      </c>
      <c r="T9" s="277">
        <f t="shared" si="0"/>
        <v>4461</v>
      </c>
      <c r="U9" s="275">
        <f t="shared" si="0"/>
        <v>219</v>
      </c>
      <c r="V9" s="279">
        <f t="shared" si="0"/>
        <v>6296</v>
      </c>
    </row>
    <row r="10" spans="1:22" ht="2.25" customHeight="1">
      <c r="A10" s="24"/>
      <c r="B10" s="2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2"/>
      <c r="T10" s="22"/>
      <c r="U10" s="22"/>
      <c r="V10" s="22"/>
    </row>
    <row r="11" ht="15.75" customHeight="1"/>
    <row r="12" ht="27" customHeight="1"/>
    <row r="14" ht="60.75" customHeight="1">
      <c r="L14" s="21" t="s">
        <v>81</v>
      </c>
    </row>
    <row r="18" ht="30" customHeight="1"/>
    <row r="20" ht="17.25" customHeight="1"/>
    <row r="21" ht="45" customHeight="1"/>
    <row r="22" ht="16.5" customHeight="1"/>
    <row r="23" spans="1:14" ht="14.25">
      <c r="A23" s="5"/>
      <c r="B23" s="25"/>
      <c r="L23" s="25"/>
      <c r="M23" s="25"/>
      <c r="N23" s="25"/>
    </row>
  </sheetData>
  <sheetProtection/>
  <mergeCells count="21">
    <mergeCell ref="S4:T4"/>
    <mergeCell ref="U4:V4"/>
    <mergeCell ref="S3:V3"/>
    <mergeCell ref="I4:J4"/>
    <mergeCell ref="M4:N4"/>
    <mergeCell ref="Q4:R4"/>
    <mergeCell ref="C3:F3"/>
    <mergeCell ref="O3:R3"/>
    <mergeCell ref="K3:N3"/>
    <mergeCell ref="G3:J3"/>
    <mergeCell ref="A2:V2"/>
    <mergeCell ref="K4:L4"/>
    <mergeCell ref="O4:P4"/>
    <mergeCell ref="A9:B9"/>
    <mergeCell ref="A6:B6"/>
    <mergeCell ref="A7:B7"/>
    <mergeCell ref="A8:B8"/>
    <mergeCell ref="G4:H4"/>
    <mergeCell ref="A3:B5"/>
    <mergeCell ref="C4:D4"/>
    <mergeCell ref="E4:F4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17" sqref="B17"/>
    </sheetView>
  </sheetViews>
  <sheetFormatPr defaultColWidth="8.796875" defaultRowHeight="14.25"/>
  <cols>
    <col min="1" max="1" width="3.5" style="0" customWidth="1"/>
    <col min="2" max="2" width="48" style="0" customWidth="1"/>
    <col min="3" max="3" width="20" style="0" customWidth="1"/>
    <col min="4" max="4" width="15.09765625" style="0" customWidth="1"/>
    <col min="5" max="5" width="25.19921875" style="0" customWidth="1"/>
  </cols>
  <sheetData>
    <row r="1" spans="1:5" ht="30.75" customHeight="1" thickBot="1">
      <c r="A1" s="200" t="s">
        <v>66</v>
      </c>
      <c r="B1" s="200"/>
      <c r="C1" s="200"/>
      <c r="D1" s="200"/>
      <c r="E1" s="200"/>
    </row>
    <row r="2" spans="1:5" ht="14.25">
      <c r="A2" s="29" t="s">
        <v>24</v>
      </c>
      <c r="B2" s="30" t="s">
        <v>14</v>
      </c>
      <c r="C2" s="193" t="s">
        <v>27</v>
      </c>
      <c r="D2" s="194"/>
      <c r="E2" s="195"/>
    </row>
    <row r="3" spans="1:5" ht="16.5" customHeight="1">
      <c r="A3" s="205" t="s">
        <v>18</v>
      </c>
      <c r="B3" s="10" t="s">
        <v>15</v>
      </c>
      <c r="C3" s="196"/>
      <c r="D3" s="197"/>
      <c r="E3" s="198"/>
    </row>
    <row r="4" spans="1:5" ht="78.75" customHeight="1">
      <c r="A4" s="206"/>
      <c r="B4" s="9" t="s">
        <v>29</v>
      </c>
      <c r="C4" s="207" t="s">
        <v>71</v>
      </c>
      <c r="D4" s="207"/>
      <c r="E4" s="208"/>
    </row>
    <row r="5" spans="1:5" ht="2.25" customHeight="1" hidden="1">
      <c r="A5" s="38"/>
      <c r="B5" s="38"/>
      <c r="C5" s="38"/>
      <c r="D5" s="38"/>
      <c r="E5" s="38"/>
    </row>
    <row r="6" spans="1:6" ht="21.75" customHeight="1">
      <c r="A6" s="201" t="s">
        <v>14</v>
      </c>
      <c r="B6" s="202"/>
      <c r="C6" s="203" t="s">
        <v>25</v>
      </c>
      <c r="D6" s="204"/>
      <c r="E6" s="31" t="s">
        <v>28</v>
      </c>
      <c r="F6" s="8"/>
    </row>
    <row r="7" spans="1:6" ht="30.75" customHeight="1">
      <c r="A7" s="32" t="s">
        <v>19</v>
      </c>
      <c r="B7" s="82" t="s">
        <v>49</v>
      </c>
      <c r="C7" s="1" t="s">
        <v>70</v>
      </c>
      <c r="D7" s="1" t="s">
        <v>37</v>
      </c>
      <c r="E7" s="33" t="s">
        <v>67</v>
      </c>
      <c r="F7" s="28"/>
    </row>
    <row r="8" spans="1:5" ht="14.25">
      <c r="A8" s="32" t="s">
        <v>20</v>
      </c>
      <c r="B8" s="2" t="s">
        <v>16</v>
      </c>
      <c r="C8" s="1" t="s">
        <v>69</v>
      </c>
      <c r="D8" s="1" t="s">
        <v>50</v>
      </c>
      <c r="E8" s="33" t="s">
        <v>68</v>
      </c>
    </row>
    <row r="9" spans="1:5" ht="15" thickBot="1">
      <c r="A9" s="34" t="s">
        <v>21</v>
      </c>
      <c r="B9" s="35" t="s">
        <v>17</v>
      </c>
      <c r="C9" s="36" t="s">
        <v>22</v>
      </c>
      <c r="D9" s="36"/>
      <c r="E9" s="37" t="s">
        <v>35</v>
      </c>
    </row>
    <row r="10" ht="14.25" hidden="1"/>
    <row r="11" spans="1:2" ht="14.25" hidden="1">
      <c r="A11" s="199"/>
      <c r="B11" s="199"/>
    </row>
    <row r="12" spans="1:3" ht="14.25">
      <c r="A12" s="199"/>
      <c r="B12" s="199"/>
      <c r="C12" s="199"/>
    </row>
  </sheetData>
  <sheetProtection/>
  <mergeCells count="8">
    <mergeCell ref="C2:E3"/>
    <mergeCell ref="A11:B11"/>
    <mergeCell ref="A12:C12"/>
    <mergeCell ref="A1:E1"/>
    <mergeCell ref="A6:B6"/>
    <mergeCell ref="C6:D6"/>
    <mergeCell ref="A3:A4"/>
    <mergeCell ref="C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G24" sqref="G24"/>
    </sheetView>
  </sheetViews>
  <sheetFormatPr defaultColWidth="8.796875" defaultRowHeight="14.25"/>
  <cols>
    <col min="1" max="1" width="6" style="0" customWidth="1"/>
    <col min="2" max="2" width="39.19921875" style="0" customWidth="1"/>
    <col min="3" max="18" width="4" style="0" customWidth="1"/>
    <col min="19" max="19" width="5.19921875" style="0" customWidth="1"/>
    <col min="20" max="20" width="5.3984375" style="0" customWidth="1"/>
  </cols>
  <sheetData>
    <row r="1" spans="1:20" ht="21" customHeight="1" thickBot="1">
      <c r="A1" s="102" t="s">
        <v>72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ht="16.5" customHeight="1">
      <c r="A2" s="213" t="s">
        <v>23</v>
      </c>
      <c r="B2" s="216" t="s">
        <v>5</v>
      </c>
      <c r="C2" s="223" t="s">
        <v>57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4"/>
      <c r="S2" s="151" t="s">
        <v>32</v>
      </c>
      <c r="T2" s="152"/>
    </row>
    <row r="3" spans="1:20" ht="17.25" customHeight="1">
      <c r="A3" s="214"/>
      <c r="B3" s="217"/>
      <c r="C3" s="212">
        <v>1</v>
      </c>
      <c r="D3" s="212"/>
      <c r="E3" s="212">
        <v>2</v>
      </c>
      <c r="F3" s="212"/>
      <c r="G3" s="212">
        <v>3</v>
      </c>
      <c r="H3" s="212"/>
      <c r="I3" s="212">
        <v>4</v>
      </c>
      <c r="J3" s="212"/>
      <c r="K3" s="212">
        <v>5</v>
      </c>
      <c r="L3" s="212"/>
      <c r="M3" s="212">
        <v>6</v>
      </c>
      <c r="N3" s="219"/>
      <c r="O3" s="212">
        <v>7</v>
      </c>
      <c r="P3" s="220"/>
      <c r="Q3" s="212">
        <v>8</v>
      </c>
      <c r="R3" s="220"/>
      <c r="S3" s="153"/>
      <c r="T3" s="154"/>
    </row>
    <row r="4" spans="1:20" ht="71.25" customHeight="1" thickBot="1">
      <c r="A4" s="215"/>
      <c r="B4" s="218"/>
      <c r="C4" s="14" t="s">
        <v>33</v>
      </c>
      <c r="D4" s="6" t="s">
        <v>34</v>
      </c>
      <c r="E4" s="14" t="s">
        <v>33</v>
      </c>
      <c r="F4" s="6" t="s">
        <v>34</v>
      </c>
      <c r="G4" s="14" t="s">
        <v>33</v>
      </c>
      <c r="H4" s="6" t="s">
        <v>34</v>
      </c>
      <c r="I4" s="14" t="s">
        <v>33</v>
      </c>
      <c r="J4" s="6" t="s">
        <v>34</v>
      </c>
      <c r="K4" s="14" t="s">
        <v>33</v>
      </c>
      <c r="L4" s="6" t="s">
        <v>34</v>
      </c>
      <c r="M4" s="14" t="s">
        <v>33</v>
      </c>
      <c r="N4" s="26" t="s">
        <v>34</v>
      </c>
      <c r="O4" s="91" t="s">
        <v>33</v>
      </c>
      <c r="P4" s="26" t="s">
        <v>34</v>
      </c>
      <c r="Q4" s="91" t="s">
        <v>33</v>
      </c>
      <c r="R4" s="89" t="s">
        <v>34</v>
      </c>
      <c r="S4" s="14" t="s">
        <v>33</v>
      </c>
      <c r="T4" s="7" t="s">
        <v>34</v>
      </c>
    </row>
    <row r="5" spans="1:20" ht="14.25">
      <c r="A5" s="209" t="s">
        <v>12</v>
      </c>
      <c r="B5" s="54" t="s">
        <v>9</v>
      </c>
      <c r="C5" s="104">
        <v>2</v>
      </c>
      <c r="D5" s="52">
        <v>7</v>
      </c>
      <c r="E5" s="50">
        <v>2</v>
      </c>
      <c r="F5" s="50">
        <v>8</v>
      </c>
      <c r="G5" s="50">
        <v>4</v>
      </c>
      <c r="H5" s="50">
        <v>13</v>
      </c>
      <c r="I5" s="50">
        <v>1.5</v>
      </c>
      <c r="J5" s="50">
        <v>4</v>
      </c>
      <c r="K5" s="50">
        <v>2.5</v>
      </c>
      <c r="L5" s="50">
        <v>13</v>
      </c>
      <c r="M5" s="50">
        <v>6</v>
      </c>
      <c r="N5" s="93">
        <v>23</v>
      </c>
      <c r="O5" s="50">
        <v>1</v>
      </c>
      <c r="P5" s="93">
        <v>9</v>
      </c>
      <c r="Q5" s="106">
        <v>3</v>
      </c>
      <c r="R5" s="107">
        <v>15</v>
      </c>
      <c r="S5" s="49">
        <f>C5+E5+G5+I5+K5+M5+O5+Q5</f>
        <v>22</v>
      </c>
      <c r="T5" s="51">
        <f>D5+F5+H5+J5+L5+N5+P5+R5</f>
        <v>92</v>
      </c>
    </row>
    <row r="6" spans="1:20" ht="14.25">
      <c r="A6" s="210"/>
      <c r="B6" s="55" t="s">
        <v>10</v>
      </c>
      <c r="C6" s="39"/>
      <c r="D6" s="40"/>
      <c r="E6" s="40"/>
      <c r="F6" s="40"/>
      <c r="G6" s="40">
        <v>4</v>
      </c>
      <c r="H6" s="40">
        <v>14</v>
      </c>
      <c r="I6" s="40"/>
      <c r="J6" s="40"/>
      <c r="K6" s="40"/>
      <c r="L6" s="40"/>
      <c r="M6" s="40"/>
      <c r="N6" s="94"/>
      <c r="O6" s="40"/>
      <c r="P6" s="94"/>
      <c r="Q6" s="101"/>
      <c r="R6" s="105"/>
      <c r="S6" s="49">
        <f aca="true" t="shared" si="0" ref="S6:T8">C6+E6+G6+I6+K6+M6+O6</f>
        <v>4</v>
      </c>
      <c r="T6" s="51">
        <f t="shared" si="0"/>
        <v>14</v>
      </c>
    </row>
    <row r="7" spans="1:20" ht="14.25">
      <c r="A7" s="210"/>
      <c r="B7" s="55" t="s">
        <v>40</v>
      </c>
      <c r="C7" s="39">
        <v>1</v>
      </c>
      <c r="D7" s="40">
        <v>3</v>
      </c>
      <c r="E7" s="40">
        <v>2</v>
      </c>
      <c r="F7" s="40">
        <v>8</v>
      </c>
      <c r="G7" s="40">
        <v>3</v>
      </c>
      <c r="H7" s="40">
        <v>14</v>
      </c>
      <c r="I7" s="40"/>
      <c r="J7" s="40"/>
      <c r="K7" s="40"/>
      <c r="L7" s="40"/>
      <c r="M7" s="40"/>
      <c r="N7" s="94"/>
      <c r="O7" s="40"/>
      <c r="P7" s="94"/>
      <c r="Q7" s="101"/>
      <c r="R7" s="105"/>
      <c r="S7" s="49">
        <f t="shared" si="0"/>
        <v>6</v>
      </c>
      <c r="T7" s="51">
        <f t="shared" si="0"/>
        <v>25</v>
      </c>
    </row>
    <row r="8" spans="1:20" ht="14.25">
      <c r="A8" s="210"/>
      <c r="B8" s="123" t="s">
        <v>51</v>
      </c>
      <c r="C8" s="112">
        <v>1</v>
      </c>
      <c r="D8" s="112">
        <v>5</v>
      </c>
      <c r="E8" s="112">
        <v>2</v>
      </c>
      <c r="F8" s="112">
        <v>8</v>
      </c>
      <c r="G8" s="112">
        <v>2</v>
      </c>
      <c r="H8" s="112">
        <v>16</v>
      </c>
      <c r="I8" s="112"/>
      <c r="J8" s="112"/>
      <c r="K8" s="112"/>
      <c r="L8" s="112"/>
      <c r="M8" s="112"/>
      <c r="N8" s="116"/>
      <c r="O8" s="112"/>
      <c r="P8" s="116"/>
      <c r="Q8" s="117"/>
      <c r="R8" s="118"/>
      <c r="S8" s="114">
        <f t="shared" si="0"/>
        <v>5</v>
      </c>
      <c r="T8" s="115">
        <f t="shared" si="0"/>
        <v>29</v>
      </c>
    </row>
    <row r="9" spans="1:20" ht="15" thickBot="1">
      <c r="A9" s="210"/>
      <c r="B9" s="124" t="s">
        <v>59</v>
      </c>
      <c r="C9" s="119">
        <f aca="true" t="shared" si="1" ref="C9:T9">SUM(C5:C8)</f>
        <v>4</v>
      </c>
      <c r="D9" s="119">
        <f t="shared" si="1"/>
        <v>15</v>
      </c>
      <c r="E9" s="119">
        <f t="shared" si="1"/>
        <v>6</v>
      </c>
      <c r="F9" s="119">
        <f t="shared" si="1"/>
        <v>24</v>
      </c>
      <c r="G9" s="119">
        <f t="shared" si="1"/>
        <v>13</v>
      </c>
      <c r="H9" s="119">
        <f t="shared" si="1"/>
        <v>57</v>
      </c>
      <c r="I9" s="119">
        <f t="shared" si="1"/>
        <v>1.5</v>
      </c>
      <c r="J9" s="119">
        <f t="shared" si="1"/>
        <v>4</v>
      </c>
      <c r="K9" s="119">
        <f t="shared" si="1"/>
        <v>2.5</v>
      </c>
      <c r="L9" s="119">
        <f t="shared" si="1"/>
        <v>13</v>
      </c>
      <c r="M9" s="119">
        <f t="shared" si="1"/>
        <v>6</v>
      </c>
      <c r="N9" s="119">
        <f t="shared" si="1"/>
        <v>23</v>
      </c>
      <c r="O9" s="119">
        <f t="shared" si="1"/>
        <v>1</v>
      </c>
      <c r="P9" s="119">
        <f t="shared" si="1"/>
        <v>9</v>
      </c>
      <c r="Q9" s="119">
        <f t="shared" si="1"/>
        <v>3</v>
      </c>
      <c r="R9" s="120">
        <f t="shared" si="1"/>
        <v>15</v>
      </c>
      <c r="S9" s="121">
        <f t="shared" si="1"/>
        <v>37</v>
      </c>
      <c r="T9" s="122">
        <f t="shared" si="1"/>
        <v>160</v>
      </c>
    </row>
    <row r="10" spans="1:20" ht="15" customHeight="1" thickTop="1">
      <c r="A10" s="210"/>
      <c r="B10" s="100"/>
      <c r="C10" s="231" t="s">
        <v>57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3"/>
      <c r="S10" s="225" t="s">
        <v>32</v>
      </c>
      <c r="T10" s="226"/>
    </row>
    <row r="11" spans="1:20" ht="14.25">
      <c r="A11" s="210"/>
      <c r="B11" s="103" t="s">
        <v>9</v>
      </c>
      <c r="C11" s="104">
        <v>2</v>
      </c>
      <c r="D11" s="52">
        <v>10</v>
      </c>
      <c r="E11" s="104">
        <v>2</v>
      </c>
      <c r="F11" s="52">
        <v>7</v>
      </c>
      <c r="G11" s="50">
        <v>2</v>
      </c>
      <c r="H11" s="50">
        <v>8</v>
      </c>
      <c r="I11" s="50">
        <v>4</v>
      </c>
      <c r="J11" s="50">
        <v>13</v>
      </c>
      <c r="K11" s="50">
        <v>1.5</v>
      </c>
      <c r="L11" s="50">
        <v>4</v>
      </c>
      <c r="M11" s="50">
        <v>2.5</v>
      </c>
      <c r="N11" s="50">
        <v>13</v>
      </c>
      <c r="O11" s="50">
        <v>6</v>
      </c>
      <c r="P11" s="93">
        <v>23</v>
      </c>
      <c r="Q11" s="50">
        <v>1</v>
      </c>
      <c r="R11" s="93">
        <v>9</v>
      </c>
      <c r="S11" s="49">
        <f>E11+G11+I11+K11+M11+C11+Q11+O11</f>
        <v>21</v>
      </c>
      <c r="T11" s="51">
        <f aca="true" t="shared" si="2" ref="S11:T13">F11+H11+J11+L11+N11+D11+R11+P11</f>
        <v>87</v>
      </c>
    </row>
    <row r="12" spans="1:20" ht="14.25">
      <c r="A12" s="210"/>
      <c r="B12" s="55" t="s">
        <v>40</v>
      </c>
      <c r="C12" s="39">
        <v>1</v>
      </c>
      <c r="D12" s="40">
        <v>5</v>
      </c>
      <c r="E12" s="39">
        <v>1</v>
      </c>
      <c r="F12" s="40">
        <v>3</v>
      </c>
      <c r="G12" s="40">
        <v>2</v>
      </c>
      <c r="H12" s="40">
        <v>8</v>
      </c>
      <c r="I12" s="40"/>
      <c r="J12" s="40"/>
      <c r="K12" s="40"/>
      <c r="L12" s="40"/>
      <c r="M12" s="40"/>
      <c r="N12" s="40"/>
      <c r="O12" s="50"/>
      <c r="P12" s="50"/>
      <c r="Q12" s="50"/>
      <c r="R12" s="90"/>
      <c r="S12" s="49">
        <f t="shared" si="2"/>
        <v>4</v>
      </c>
      <c r="T12" s="51">
        <f t="shared" si="2"/>
        <v>16</v>
      </c>
    </row>
    <row r="13" spans="1:20" ht="14.25">
      <c r="A13" s="210"/>
      <c r="B13" s="123" t="s">
        <v>51</v>
      </c>
      <c r="C13" s="112">
        <v>2</v>
      </c>
      <c r="D13" s="112">
        <v>10</v>
      </c>
      <c r="E13" s="112">
        <v>1</v>
      </c>
      <c r="F13" s="112">
        <v>5</v>
      </c>
      <c r="G13" s="112">
        <v>2</v>
      </c>
      <c r="H13" s="112">
        <v>8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  <c r="S13" s="114">
        <f t="shared" si="2"/>
        <v>5</v>
      </c>
      <c r="T13" s="115">
        <f t="shared" si="2"/>
        <v>23</v>
      </c>
    </row>
    <row r="14" spans="1:20" ht="15" thickBot="1">
      <c r="A14" s="210"/>
      <c r="B14" s="125" t="s">
        <v>59</v>
      </c>
      <c r="C14" s="108">
        <f aca="true" t="shared" si="3" ref="C14:T14">SUM(C11:C13)</f>
        <v>5</v>
      </c>
      <c r="D14" s="108">
        <f t="shared" si="3"/>
        <v>25</v>
      </c>
      <c r="E14" s="108">
        <f t="shared" si="3"/>
        <v>4</v>
      </c>
      <c r="F14" s="108">
        <f t="shared" si="3"/>
        <v>15</v>
      </c>
      <c r="G14" s="108">
        <f t="shared" si="3"/>
        <v>6</v>
      </c>
      <c r="H14" s="108">
        <f t="shared" si="3"/>
        <v>24</v>
      </c>
      <c r="I14" s="108">
        <f t="shared" si="3"/>
        <v>4</v>
      </c>
      <c r="J14" s="108">
        <f t="shared" si="3"/>
        <v>13</v>
      </c>
      <c r="K14" s="108">
        <f t="shared" si="3"/>
        <v>1.5</v>
      </c>
      <c r="L14" s="108">
        <f t="shared" si="3"/>
        <v>4</v>
      </c>
      <c r="M14" s="108">
        <f t="shared" si="3"/>
        <v>2.5</v>
      </c>
      <c r="N14" s="108">
        <f t="shared" si="3"/>
        <v>13</v>
      </c>
      <c r="O14" s="108">
        <f t="shared" si="3"/>
        <v>6</v>
      </c>
      <c r="P14" s="108">
        <f t="shared" si="3"/>
        <v>23</v>
      </c>
      <c r="Q14" s="108">
        <f t="shared" si="3"/>
        <v>1</v>
      </c>
      <c r="R14" s="109">
        <f t="shared" si="3"/>
        <v>9</v>
      </c>
      <c r="S14" s="110">
        <f t="shared" si="3"/>
        <v>30</v>
      </c>
      <c r="T14" s="111">
        <f t="shared" si="3"/>
        <v>126</v>
      </c>
    </row>
    <row r="15" spans="1:20" ht="15" thickTop="1">
      <c r="A15" s="210"/>
      <c r="B15" s="236" t="s">
        <v>13</v>
      </c>
      <c r="C15" s="236"/>
      <c r="D15" s="236"/>
      <c r="E15" s="236"/>
      <c r="F15" s="237"/>
      <c r="G15" s="227" t="s">
        <v>73</v>
      </c>
      <c r="H15" s="227"/>
      <c r="I15" s="227"/>
      <c r="J15" s="227"/>
      <c r="K15" s="227"/>
      <c r="L15" s="227"/>
      <c r="M15" s="227" t="s">
        <v>76</v>
      </c>
      <c r="N15" s="227"/>
      <c r="O15" s="227"/>
      <c r="P15" s="227"/>
      <c r="Q15" s="227"/>
      <c r="R15" s="227"/>
      <c r="S15" s="227"/>
      <c r="T15" s="228"/>
    </row>
    <row r="16" spans="1:20" ht="26.25" customHeight="1">
      <c r="A16" s="210"/>
      <c r="B16" s="234" t="s">
        <v>41</v>
      </c>
      <c r="C16" s="235"/>
      <c r="D16" s="235"/>
      <c r="E16" s="235"/>
      <c r="F16" s="235"/>
      <c r="G16" s="221" t="s">
        <v>58</v>
      </c>
      <c r="H16" s="221"/>
      <c r="I16" s="221"/>
      <c r="J16" s="221"/>
      <c r="K16" s="221"/>
      <c r="L16" s="221"/>
      <c r="M16" s="221" t="s">
        <v>56</v>
      </c>
      <c r="N16" s="221"/>
      <c r="O16" s="221"/>
      <c r="P16" s="221"/>
      <c r="Q16" s="221"/>
      <c r="R16" s="221"/>
      <c r="S16" s="221"/>
      <c r="T16" s="222"/>
    </row>
    <row r="17" spans="1:20" ht="15" thickBot="1">
      <c r="A17" s="211"/>
      <c r="B17" s="238" t="s">
        <v>42</v>
      </c>
      <c r="C17" s="238"/>
      <c r="D17" s="238"/>
      <c r="E17" s="238"/>
      <c r="F17" s="239"/>
      <c r="G17" s="229" t="s">
        <v>74</v>
      </c>
      <c r="H17" s="229"/>
      <c r="I17" s="229"/>
      <c r="J17" s="229"/>
      <c r="K17" s="229"/>
      <c r="L17" s="229"/>
      <c r="M17" s="229" t="s">
        <v>75</v>
      </c>
      <c r="N17" s="229"/>
      <c r="O17" s="229"/>
      <c r="P17" s="229"/>
      <c r="Q17" s="229"/>
      <c r="R17" s="229"/>
      <c r="S17" s="229"/>
      <c r="T17" s="230"/>
    </row>
  </sheetData>
  <sheetProtection/>
  <mergeCells count="24">
    <mergeCell ref="M17:T17"/>
    <mergeCell ref="C10:R10"/>
    <mergeCell ref="B16:F16"/>
    <mergeCell ref="B15:F15"/>
    <mergeCell ref="B17:F17"/>
    <mergeCell ref="G15:L15"/>
    <mergeCell ref="G16:L16"/>
    <mergeCell ref="G17:L17"/>
    <mergeCell ref="Q3:R3"/>
    <mergeCell ref="C2:R2"/>
    <mergeCell ref="S10:T10"/>
    <mergeCell ref="S2:T3"/>
    <mergeCell ref="E3:F3"/>
    <mergeCell ref="M15:T15"/>
    <mergeCell ref="A5:A17"/>
    <mergeCell ref="C3:D3"/>
    <mergeCell ref="A2:A4"/>
    <mergeCell ref="B2:B4"/>
    <mergeCell ref="M3:N3"/>
    <mergeCell ref="O3:P3"/>
    <mergeCell ref="K3:L3"/>
    <mergeCell ref="G3:H3"/>
    <mergeCell ref="I3:J3"/>
    <mergeCell ref="M16:T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Beata Lebioda</cp:lastModifiedBy>
  <cp:lastPrinted>2019-04-11T06:24:01Z</cp:lastPrinted>
  <dcterms:created xsi:type="dcterms:W3CDTF">2009-02-09T14:27:23Z</dcterms:created>
  <dcterms:modified xsi:type="dcterms:W3CDTF">2019-04-11T08:10:10Z</dcterms:modified>
  <cp:category/>
  <cp:version/>
  <cp:contentType/>
  <cp:contentStatus/>
</cp:coreProperties>
</file>