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72" windowWidth="15480" windowHeight="10980" activeTab="0"/>
  </bookViews>
  <sheets>
    <sheet name="Arkusz1" sheetId="1" r:id="rId1"/>
  </sheets>
  <definedNames>
    <definedName name="_xlnm.Print_Area" localSheetId="0">'Arkusz1'!$A$1:$C$38</definedName>
  </definedNames>
  <calcPr fullCalcOnLoad="1"/>
</workbook>
</file>

<file path=xl/sharedStrings.xml><?xml version="1.0" encoding="utf-8"?>
<sst xmlns="http://schemas.openxmlformats.org/spreadsheetml/2006/main" count="50" uniqueCount="41">
  <si>
    <t>ZESTAWIENIE PRZYCHODÓW I DOCHODÓW</t>
  </si>
  <si>
    <t>Pozycja</t>
  </si>
  <si>
    <t>Treść</t>
  </si>
  <si>
    <t>PRZYCHODY I DOCHODY BUDŻETU</t>
  </si>
  <si>
    <t>1.</t>
  </si>
  <si>
    <t>2.</t>
  </si>
  <si>
    <t>DOCHODY</t>
  </si>
  <si>
    <t>ROZCHODY I WYDATKI BUDŻETU</t>
  </si>
  <si>
    <t>ROZCHODY</t>
  </si>
  <si>
    <t>WYDATKI</t>
  </si>
  <si>
    <t>różnica</t>
  </si>
  <si>
    <t xml:space="preserve">ORAZ ROZCHODÓW I WYDATKÓW </t>
  </si>
  <si>
    <t>razem przychody</t>
  </si>
  <si>
    <t>kredyty i pożyczki</t>
  </si>
  <si>
    <t xml:space="preserve">Kredyty bankowe: </t>
  </si>
  <si>
    <t xml:space="preserve">Pożyczki z funduszy ochrony środowiska: </t>
  </si>
  <si>
    <t>spłata kredytów zaciągniętych we wcześniejszych latach</t>
  </si>
  <si>
    <t>PRZYCHODY</t>
  </si>
  <si>
    <t>a)</t>
  </si>
  <si>
    <t>b)</t>
  </si>
  <si>
    <t>c)</t>
  </si>
  <si>
    <t>wykup obligacji</t>
  </si>
  <si>
    <t>RAZEM PRZYCHODY I DOCHODY (1+2)</t>
  </si>
  <si>
    <t>RAZEM ROZCHODY I WYDATKI (1+2)</t>
  </si>
  <si>
    <t>3.</t>
  </si>
  <si>
    <t xml:space="preserve">załącznik nr 1 </t>
  </si>
  <si>
    <t>wynik</t>
  </si>
  <si>
    <t>wolne środki, jako nadwyżka środków pieniężnych na rachunku bieżącym budżetu wynikające z rozliczeń wyemitowanych papierów wartościowych, kredytów i pożyczek z lat ubiegłych</t>
  </si>
  <si>
    <t>4.</t>
  </si>
  <si>
    <t>ŹRÓDŁA FINANSOWANIA DEFICYTU:</t>
  </si>
  <si>
    <t>§ 950</t>
  </si>
  <si>
    <t>Plan 2021 r.</t>
  </si>
  <si>
    <t>kredyt na spłatę zaciągniętych zobowiązań z tytułu wcześniej pobranych kredytów ( pożyczek, obligacji)</t>
  </si>
  <si>
    <t>DEFICYT BUDŻETU ( DOCHODY - WYDATKI)</t>
  </si>
  <si>
    <t>do Uchwały Rady Powiatu Cieszyńskiego</t>
  </si>
  <si>
    <t>!!!!</t>
  </si>
  <si>
    <t>nr XXVII/     /21 z dnia 30 marca 2021 r.</t>
  </si>
  <si>
    <t>spłata pożyczek zaciągniętych we wcześniejszych latach</t>
  </si>
  <si>
    <t>d)</t>
  </si>
  <si>
    <t xml:space="preserve">udzielenie pożyczki </t>
  </si>
  <si>
    <t>+600 000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</si>
</sst>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_ ;\-#,##0\ "/>
    <numFmt numFmtId="170" formatCode="[$-415]d\ mmmm\ yyyy"/>
    <numFmt numFmtId="171" formatCode="#,##0.0_ ;[Red]\-#,##0.0\ "/>
    <numFmt numFmtId="172" formatCode="#,##0.0"/>
  </numFmts>
  <fonts count="41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1" fontId="1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41" fontId="3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1" fontId="5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41" fontId="5" fillId="0" borderId="14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41" fontId="5" fillId="0" borderId="12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2" xfId="0" applyFont="1" applyBorder="1" applyAlignment="1">
      <alignment vertical="center" wrapText="1"/>
    </xf>
    <xf numFmtId="169" fontId="3" fillId="0" borderId="10" xfId="0" applyNumberFormat="1" applyFont="1" applyBorder="1" applyAlignment="1">
      <alignment vertical="center"/>
    </xf>
    <xf numFmtId="169" fontId="4" fillId="0" borderId="1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169" fontId="3" fillId="0" borderId="17" xfId="0" applyNumberFormat="1" applyFont="1" applyFill="1" applyBorder="1" applyAlignment="1">
      <alignment vertical="center"/>
    </xf>
    <xf numFmtId="169" fontId="3" fillId="0" borderId="18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69" fontId="1" fillId="0" borderId="0" xfId="0" applyNumberFormat="1" applyFont="1" applyAlignment="1">
      <alignment vertical="center"/>
    </xf>
    <xf numFmtId="169" fontId="4" fillId="0" borderId="16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left" vertical="center"/>
    </xf>
    <xf numFmtId="169" fontId="4" fillId="0" borderId="13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3" fontId="4" fillId="0" borderId="15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169" fontId="3" fillId="0" borderId="11" xfId="0" applyNumberFormat="1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169" fontId="3" fillId="0" borderId="17" xfId="0" applyNumberFormat="1" applyFont="1" applyBorder="1" applyAlignment="1">
      <alignment vertical="center"/>
    </xf>
    <xf numFmtId="169" fontId="5" fillId="0" borderId="17" xfId="0" applyNumberFormat="1" applyFont="1" applyBorder="1" applyAlignment="1" quotePrefix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="90" zoomScaleSheetLayoutView="90" zoomScalePageLayoutView="0" workbookViewId="0" topLeftCell="A18">
      <selection activeCell="C21" sqref="C21"/>
    </sheetView>
  </sheetViews>
  <sheetFormatPr defaultColWidth="11.00390625" defaultRowHeight="12.75"/>
  <cols>
    <col min="1" max="1" width="10.125" style="1" customWidth="1"/>
    <col min="2" max="2" width="58.875" style="2" customWidth="1"/>
    <col min="3" max="3" width="23.125" style="2" customWidth="1"/>
    <col min="4" max="4" width="14.50390625" style="2" customWidth="1"/>
    <col min="5" max="5" width="16.00390625" style="2" customWidth="1"/>
    <col min="6" max="6" width="24.50390625" style="2" customWidth="1"/>
    <col min="7" max="7" width="22.00390625" style="2" customWidth="1"/>
    <col min="8" max="9" width="11.00390625" style="2" customWidth="1"/>
    <col min="10" max="10" width="23.00390625" style="2" customWidth="1"/>
    <col min="11" max="16384" width="11.00390625" style="2" customWidth="1"/>
  </cols>
  <sheetData>
    <row r="1" spans="2:3" ht="13.5">
      <c r="B1" s="51" t="s">
        <v>25</v>
      </c>
      <c r="C1" s="51"/>
    </row>
    <row r="2" spans="2:3" ht="13.5">
      <c r="B2" s="51" t="s">
        <v>34</v>
      </c>
      <c r="C2" s="51"/>
    </row>
    <row r="3" spans="2:3" ht="13.5">
      <c r="B3" s="51" t="s">
        <v>36</v>
      </c>
      <c r="C3" s="51"/>
    </row>
    <row r="4" spans="2:3" ht="18" customHeight="1">
      <c r="B4" s="51"/>
      <c r="C4" s="51"/>
    </row>
    <row r="5" spans="1:3" ht="17.25" customHeight="1">
      <c r="A5" s="55" t="s">
        <v>0</v>
      </c>
      <c r="B5" s="55"/>
      <c r="C5" s="55"/>
    </row>
    <row r="6" spans="1:3" ht="15" customHeight="1">
      <c r="A6" s="55" t="s">
        <v>11</v>
      </c>
      <c r="B6" s="55"/>
      <c r="C6" s="55"/>
    </row>
    <row r="7" ht="12" customHeight="1"/>
    <row r="8" spans="1:3" ht="19.5" customHeight="1">
      <c r="A8" s="6" t="s">
        <v>1</v>
      </c>
      <c r="B8" s="6" t="s">
        <v>2</v>
      </c>
      <c r="C8" s="6" t="s">
        <v>31</v>
      </c>
    </row>
    <row r="9" spans="1:3" ht="24.75" customHeight="1">
      <c r="A9" s="56" t="s">
        <v>3</v>
      </c>
      <c r="B9" s="57"/>
      <c r="C9" s="58"/>
    </row>
    <row r="10" spans="1:3" ht="31.5" customHeight="1" hidden="1">
      <c r="A10" s="6" t="s">
        <v>4</v>
      </c>
      <c r="B10" s="7" t="s">
        <v>14</v>
      </c>
      <c r="C10" s="8">
        <f>C11+C12+C13+C14</f>
        <v>0</v>
      </c>
    </row>
    <row r="11" spans="1:6" ht="36.75" customHeight="1" hidden="1">
      <c r="A11" s="9"/>
      <c r="B11" s="10"/>
      <c r="C11" s="11"/>
      <c r="F11" s="2" t="s">
        <v>12</v>
      </c>
    </row>
    <row r="12" spans="1:6" ht="43.5" customHeight="1" hidden="1">
      <c r="A12" s="12"/>
      <c r="B12" s="13"/>
      <c r="C12" s="14"/>
      <c r="F12" s="3"/>
    </row>
    <row r="13" spans="1:6" ht="43.5" customHeight="1" hidden="1">
      <c r="A13" s="12"/>
      <c r="B13" s="15"/>
      <c r="C13" s="16"/>
      <c r="F13" s="3"/>
    </row>
    <row r="14" spans="1:6" ht="43.5" customHeight="1" hidden="1">
      <c r="A14" s="12"/>
      <c r="B14" s="17"/>
      <c r="C14" s="14"/>
      <c r="F14" s="3"/>
    </row>
    <row r="15" spans="1:6" ht="32.25" customHeight="1" hidden="1">
      <c r="A15" s="6" t="s">
        <v>5</v>
      </c>
      <c r="B15" s="7" t="s">
        <v>15</v>
      </c>
      <c r="C15" s="8">
        <f>SUM(C16:C17)</f>
        <v>0</v>
      </c>
      <c r="F15" s="3" t="e">
        <f>C10+C15+#REF!</f>
        <v>#REF!</v>
      </c>
    </row>
    <row r="16" spans="1:3" ht="35.25" customHeight="1" hidden="1">
      <c r="A16" s="12"/>
      <c r="B16" s="10"/>
      <c r="C16" s="16"/>
    </row>
    <row r="17" spans="1:4" ht="32.25" customHeight="1" hidden="1">
      <c r="A17" s="12"/>
      <c r="B17" s="10"/>
      <c r="C17" s="16"/>
      <c r="D17" s="2" t="s">
        <v>13</v>
      </c>
    </row>
    <row r="18" spans="1:3" ht="32.25" customHeight="1">
      <c r="A18" s="18" t="s">
        <v>4</v>
      </c>
      <c r="B18" s="19" t="s">
        <v>17</v>
      </c>
      <c r="C18" s="41">
        <f>SUM(C19:C21)+600000</f>
        <v>10760634</v>
      </c>
    </row>
    <row r="19" spans="1:10" s="33" customFormat="1" ht="32.25" customHeight="1">
      <c r="A19" s="25" t="s">
        <v>18</v>
      </c>
      <c r="B19" s="34" t="s">
        <v>32</v>
      </c>
      <c r="C19" s="36">
        <f>1266099+2192595</f>
        <v>3458694</v>
      </c>
      <c r="F19" s="3"/>
      <c r="G19" s="5"/>
      <c r="J19" s="48"/>
    </row>
    <row r="20" spans="1:10" ht="66" customHeight="1">
      <c r="A20" s="29" t="s">
        <v>19</v>
      </c>
      <c r="B20" s="69" t="s">
        <v>27</v>
      </c>
      <c r="C20" s="47">
        <f>1084911-25000+88845+2058156+3087520+407408+100</f>
        <v>6701940</v>
      </c>
      <c r="D20" s="3" t="s">
        <v>30</v>
      </c>
      <c r="F20" s="3"/>
      <c r="G20" s="5"/>
      <c r="J20" s="5"/>
    </row>
    <row r="21" spans="1:10" ht="27" customHeight="1">
      <c r="A21" s="12"/>
      <c r="B21" s="70"/>
      <c r="C21" s="73" t="s">
        <v>40</v>
      </c>
      <c r="D21" s="3"/>
      <c r="F21" s="3"/>
      <c r="G21" s="5"/>
      <c r="J21" s="5"/>
    </row>
    <row r="22" spans="1:10" ht="27" customHeight="1">
      <c r="A22" s="12"/>
      <c r="B22" s="71"/>
      <c r="C22" s="72">
        <f>C20+C21</f>
        <v>7301940</v>
      </c>
      <c r="D22" s="3"/>
      <c r="F22" s="3"/>
      <c r="G22" s="5"/>
      <c r="J22" s="5"/>
    </row>
    <row r="23" spans="1:5" ht="26.25" customHeight="1">
      <c r="A23" s="20" t="s">
        <v>5</v>
      </c>
      <c r="B23" s="7" t="s">
        <v>6</v>
      </c>
      <c r="C23" s="35">
        <v>237361138</v>
      </c>
      <c r="E23" s="3"/>
    </row>
    <row r="24" spans="1:7" ht="28.5" customHeight="1" thickBot="1">
      <c r="A24" s="21"/>
      <c r="B24" s="22" t="s">
        <v>22</v>
      </c>
      <c r="C24" s="42">
        <f>C23+C18</f>
        <v>248121772</v>
      </c>
      <c r="G24" s="3"/>
    </row>
    <row r="25" spans="1:3" ht="19.5" customHeight="1" thickTop="1">
      <c r="A25" s="52" t="s">
        <v>7</v>
      </c>
      <c r="B25" s="53"/>
      <c r="C25" s="54"/>
    </row>
    <row r="26" spans="1:3" ht="30" customHeight="1">
      <c r="A26" s="23" t="s">
        <v>4</v>
      </c>
      <c r="B26" s="24" t="s">
        <v>8</v>
      </c>
      <c r="C26" s="37">
        <f>C27+C29+C28+C30</f>
        <v>7719503</v>
      </c>
    </row>
    <row r="27" spans="1:3" ht="34.5" customHeight="1">
      <c r="A27" s="25" t="s">
        <v>18</v>
      </c>
      <c r="B27" s="26" t="s">
        <v>16</v>
      </c>
      <c r="C27" s="38">
        <f>2725098-25000</f>
        <v>2700098</v>
      </c>
    </row>
    <row r="28" spans="1:3" ht="34.5" customHeight="1">
      <c r="A28" s="27" t="s">
        <v>19</v>
      </c>
      <c r="B28" s="28" t="s">
        <v>37</v>
      </c>
      <c r="C28" s="39">
        <f>51777+185376+42252+140000</f>
        <v>419405</v>
      </c>
    </row>
    <row r="29" spans="1:4" ht="34.5" customHeight="1">
      <c r="A29" s="27" t="s">
        <v>20</v>
      </c>
      <c r="B29" s="28" t="s">
        <v>21</v>
      </c>
      <c r="C29" s="39">
        <f>2000000+2000000</f>
        <v>4000000</v>
      </c>
      <c r="D29" s="2" t="s">
        <v>35</v>
      </c>
    </row>
    <row r="30" spans="1:3" ht="34.5" customHeight="1">
      <c r="A30" s="29" t="s">
        <v>38</v>
      </c>
      <c r="B30" s="30" t="s">
        <v>39</v>
      </c>
      <c r="C30" s="40">
        <v>600000</v>
      </c>
    </row>
    <row r="31" spans="1:4" ht="24.75" customHeight="1">
      <c r="A31" s="20" t="s">
        <v>5</v>
      </c>
      <c r="B31" s="7" t="s">
        <v>9</v>
      </c>
      <c r="C31" s="43">
        <v>240402269</v>
      </c>
      <c r="D31" s="5"/>
    </row>
    <row r="32" spans="1:3" ht="26.25" customHeight="1">
      <c r="A32" s="31"/>
      <c r="B32" s="7" t="s">
        <v>23</v>
      </c>
      <c r="C32" s="44">
        <f>C26+C31</f>
        <v>248121772</v>
      </c>
    </row>
    <row r="33" spans="1:5" ht="33.75" customHeight="1">
      <c r="A33" s="6" t="s">
        <v>24</v>
      </c>
      <c r="B33" s="24" t="s">
        <v>33</v>
      </c>
      <c r="C33" s="44">
        <f>C23-C31</f>
        <v>-3041131</v>
      </c>
      <c r="D33" s="2" t="s">
        <v>10</v>
      </c>
      <c r="E33" s="4">
        <f>C24-C32</f>
        <v>0</v>
      </c>
    </row>
    <row r="34" spans="1:5" ht="16.5" customHeight="1">
      <c r="A34" s="59" t="s">
        <v>28</v>
      </c>
      <c r="B34" s="66" t="s">
        <v>29</v>
      </c>
      <c r="C34" s="67">
        <f>C36+C37</f>
        <v>3041131</v>
      </c>
      <c r="E34" s="32"/>
    </row>
    <row r="35" spans="1:3" ht="13.5">
      <c r="A35" s="59"/>
      <c r="B35" s="66"/>
      <c r="C35" s="68"/>
    </row>
    <row r="36" spans="1:6" ht="23.25" customHeight="1" hidden="1">
      <c r="A36" s="25" t="s">
        <v>18</v>
      </c>
      <c r="B36" s="49"/>
      <c r="C36" s="50"/>
      <c r="F36" s="46">
        <f>C34+C33</f>
        <v>0</v>
      </c>
    </row>
    <row r="37" spans="1:3" ht="13.5">
      <c r="A37" s="60" t="s">
        <v>18</v>
      </c>
      <c r="B37" s="62" t="s">
        <v>27</v>
      </c>
      <c r="C37" s="64">
        <v>3041131</v>
      </c>
    </row>
    <row r="38" spans="1:3" ht="40.5" customHeight="1">
      <c r="A38" s="61"/>
      <c r="B38" s="63"/>
      <c r="C38" s="65"/>
    </row>
    <row r="39" spans="2:3" ht="13.5">
      <c r="B39" s="45" t="s">
        <v>26</v>
      </c>
      <c r="C39" s="46">
        <f>C24-C32</f>
        <v>0</v>
      </c>
    </row>
  </sheetData>
  <sheetProtection/>
  <mergeCells count="15">
    <mergeCell ref="A34:A35"/>
    <mergeCell ref="A37:A38"/>
    <mergeCell ref="B37:B38"/>
    <mergeCell ref="C37:C38"/>
    <mergeCell ref="B34:B35"/>
    <mergeCell ref="C34:C35"/>
    <mergeCell ref="B1:C1"/>
    <mergeCell ref="A25:C25"/>
    <mergeCell ref="B4:C4"/>
    <mergeCell ref="A5:C5"/>
    <mergeCell ref="A6:C6"/>
    <mergeCell ref="A9:C9"/>
    <mergeCell ref="B2:C2"/>
    <mergeCell ref="B3:C3"/>
    <mergeCell ref="B20:B21"/>
  </mergeCells>
  <printOptions horizontalCentered="1"/>
  <pageMargins left="0.7086614173228347" right="0.7086614173228347" top="0.984251968503937" bottom="0.7086614173228347" header="0" footer="0"/>
  <pageSetup firstPageNumber="22" useFirstPageNumber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Patrycja Machalica</cp:lastModifiedBy>
  <cp:lastPrinted>2021-03-30T08:15:16Z</cp:lastPrinted>
  <dcterms:created xsi:type="dcterms:W3CDTF">2010-05-17T08:57:26Z</dcterms:created>
  <dcterms:modified xsi:type="dcterms:W3CDTF">2021-03-30T08:15:22Z</dcterms:modified>
  <cp:category/>
  <cp:version/>
  <cp:contentType/>
  <cp:contentStatus/>
</cp:coreProperties>
</file>